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60" yWindow="-60" windowWidth="15480" windowHeight="11640"/>
  </bookViews>
  <sheets>
    <sheet name="ТРАФАРЕТ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3" i="1"/>
  <c r="H21" i="1" s="1"/>
  <c r="H22" i="1"/>
  <c r="H30" i="1"/>
  <c r="H29" i="1"/>
  <c r="H33" i="1"/>
  <c r="H36" i="1"/>
  <c r="H35" i="1" s="1"/>
  <c r="H49" i="1"/>
  <c r="H48" i="1"/>
  <c r="H47" i="1"/>
  <c r="H55" i="1"/>
  <c r="H54" i="1"/>
  <c r="H53" i="1"/>
  <c r="H52" i="1" s="1"/>
  <c r="H63" i="1"/>
  <c r="H62" i="1"/>
  <c r="H61" i="1"/>
  <c r="H60" i="1"/>
  <c r="H59" i="1"/>
  <c r="H57" i="1" s="1"/>
  <c r="H58" i="1"/>
  <c r="H77" i="1"/>
  <c r="H76" i="1"/>
  <c r="H75" i="1"/>
  <c r="H74" i="1" s="1"/>
  <c r="H81" i="1"/>
  <c r="H80" i="1"/>
  <c r="H94" i="1"/>
  <c r="H93" i="1"/>
  <c r="H92" i="1"/>
  <c r="E18" i="1"/>
  <c r="F18" i="1"/>
  <c r="G18" i="1"/>
  <c r="H18" i="1"/>
  <c r="E21" i="1"/>
  <c r="F21" i="1"/>
  <c r="G21" i="1"/>
  <c r="E25" i="1"/>
  <c r="F25" i="1"/>
  <c r="G25" i="1"/>
  <c r="H26" i="1"/>
  <c r="H25" i="1" s="1"/>
  <c r="E28" i="1"/>
  <c r="F28" i="1"/>
  <c r="G28" i="1"/>
  <c r="H28" i="1"/>
  <c r="E32" i="1"/>
  <c r="F32" i="1"/>
  <c r="G32" i="1"/>
  <c r="H32" i="1"/>
  <c r="E35" i="1"/>
  <c r="F35" i="1"/>
  <c r="G35" i="1"/>
  <c r="E43" i="1"/>
  <c r="F43" i="1"/>
  <c r="G43" i="1"/>
  <c r="H44" i="1"/>
  <c r="H43" i="1" s="1"/>
  <c r="E46" i="1"/>
  <c r="F46" i="1"/>
  <c r="G46" i="1"/>
  <c r="H46" i="1"/>
  <c r="E52" i="1"/>
  <c r="F52" i="1"/>
  <c r="G52" i="1"/>
  <c r="G51" i="1" s="1"/>
  <c r="E57" i="1"/>
  <c r="F57" i="1"/>
  <c r="G57" i="1"/>
  <c r="E65" i="1"/>
  <c r="F65" i="1"/>
  <c r="G65" i="1"/>
  <c r="H66" i="1"/>
  <c r="H65" i="1" s="1"/>
  <c r="E68" i="1"/>
  <c r="F68" i="1"/>
  <c r="G68" i="1"/>
  <c r="H69" i="1"/>
  <c r="H68" i="1" s="1"/>
  <c r="E71" i="1"/>
  <c r="F71" i="1"/>
  <c r="G71" i="1"/>
  <c r="H72" i="1"/>
  <c r="H71" i="1" s="1"/>
  <c r="E74" i="1"/>
  <c r="F74" i="1"/>
  <c r="G74" i="1"/>
  <c r="E79" i="1"/>
  <c r="F79" i="1"/>
  <c r="G79" i="1"/>
  <c r="H79" i="1"/>
  <c r="E83" i="1"/>
  <c r="F83" i="1"/>
  <c r="G83" i="1"/>
  <c r="H84" i="1"/>
  <c r="H83" i="1"/>
  <c r="E91" i="1"/>
  <c r="F91" i="1"/>
  <c r="G91" i="1"/>
  <c r="H91" i="1"/>
  <c r="H98" i="1"/>
  <c r="E100" i="1"/>
  <c r="F100" i="1"/>
  <c r="G100" i="1"/>
  <c r="H101" i="1"/>
  <c r="H102" i="1"/>
  <c r="H100" i="1"/>
  <c r="E103" i="1"/>
  <c r="F103" i="1"/>
  <c r="G103" i="1"/>
  <c r="H104" i="1"/>
  <c r="H105" i="1"/>
  <c r="H103" i="1"/>
  <c r="E106" i="1"/>
  <c r="F106" i="1"/>
  <c r="F99" i="1" s="1"/>
  <c r="G106" i="1"/>
  <c r="H107" i="1"/>
  <c r="H106" i="1" s="1"/>
  <c r="H108" i="1"/>
  <c r="E109" i="1"/>
  <c r="F109" i="1"/>
  <c r="G109" i="1"/>
  <c r="H110" i="1"/>
  <c r="H109" i="1" s="1"/>
  <c r="H111" i="1"/>
  <c r="H113" i="1"/>
  <c r="H114" i="1"/>
  <c r="E116" i="1"/>
  <c r="F116" i="1"/>
  <c r="G116" i="1"/>
  <c r="H117" i="1"/>
  <c r="H116" i="1" s="1"/>
  <c r="H118" i="1"/>
  <c r="E119" i="1"/>
  <c r="F119" i="1"/>
  <c r="G119" i="1"/>
  <c r="H120" i="1"/>
  <c r="H121" i="1"/>
  <c r="H119" i="1"/>
  <c r="E122" i="1"/>
  <c r="F122" i="1"/>
  <c r="G122" i="1"/>
  <c r="H128" i="1"/>
  <c r="H129" i="1"/>
  <c r="H122" i="1"/>
  <c r="E130" i="1"/>
  <c r="F130" i="1"/>
  <c r="G130" i="1"/>
  <c r="H131" i="1"/>
  <c r="H132" i="1"/>
  <c r="H133" i="1"/>
  <c r="E136" i="1"/>
  <c r="F136" i="1"/>
  <c r="G136" i="1"/>
  <c r="H137" i="1"/>
  <c r="H136" i="1"/>
  <c r="H138" i="1"/>
  <c r="E139" i="1"/>
  <c r="F139" i="1"/>
  <c r="G139" i="1"/>
  <c r="H140" i="1"/>
  <c r="H141" i="1"/>
  <c r="H139" i="1" s="1"/>
  <c r="E142" i="1"/>
  <c r="E135" i="1" s="1"/>
  <c r="F142" i="1"/>
  <c r="G142" i="1"/>
  <c r="H143" i="1"/>
  <c r="H144" i="1"/>
  <c r="H142" i="1" s="1"/>
  <c r="E145" i="1"/>
  <c r="F145" i="1"/>
  <c r="G145" i="1"/>
  <c r="H146" i="1"/>
  <c r="H147" i="1"/>
  <c r="E148" i="1"/>
  <c r="F148" i="1"/>
  <c r="G148" i="1"/>
  <c r="H149" i="1"/>
  <c r="H150" i="1"/>
  <c r="H148" i="1" s="1"/>
  <c r="E151" i="1"/>
  <c r="F151" i="1"/>
  <c r="G151" i="1"/>
  <c r="H152" i="1"/>
  <c r="H153" i="1"/>
  <c r="E160" i="1"/>
  <c r="F160" i="1"/>
  <c r="G160" i="1"/>
  <c r="H161" i="1"/>
  <c r="H162" i="1"/>
  <c r="H160" i="1" s="1"/>
  <c r="E163" i="1"/>
  <c r="F163" i="1"/>
  <c r="G163" i="1"/>
  <c r="H164" i="1"/>
  <c r="H165" i="1"/>
  <c r="H163" i="1" s="1"/>
  <c r="E166" i="1"/>
  <c r="F166" i="1"/>
  <c r="G166" i="1"/>
  <c r="H167" i="1"/>
  <c r="H166" i="1" s="1"/>
  <c r="H168" i="1"/>
  <c r="H169" i="1"/>
  <c r="H170" i="1"/>
  <c r="E17" i="1" l="1"/>
  <c r="E97" i="1" s="1"/>
  <c r="E51" i="1"/>
  <c r="G159" i="1"/>
  <c r="G135" i="1"/>
  <c r="G134" i="1" s="1"/>
  <c r="H145" i="1"/>
  <c r="H135" i="1" s="1"/>
  <c r="F135" i="1"/>
  <c r="F134" i="1" s="1"/>
  <c r="F96" i="1" s="1"/>
  <c r="G99" i="1"/>
  <c r="F159" i="1"/>
  <c r="E99" i="1"/>
  <c r="G17" i="1"/>
  <c r="G97" i="1" s="1"/>
  <c r="F51" i="1"/>
  <c r="E159" i="1"/>
  <c r="E134" i="1" s="1"/>
  <c r="H151" i="1"/>
  <c r="H130" i="1"/>
  <c r="H99" i="1" s="1"/>
  <c r="F17" i="1"/>
  <c r="F97" i="1" s="1"/>
  <c r="H51" i="1"/>
  <c r="H17" i="1"/>
  <c r="H159" i="1"/>
  <c r="E96" i="1" l="1"/>
  <c r="G96" i="1"/>
  <c r="H97" i="1"/>
  <c r="H134" i="1"/>
  <c r="H96" i="1" s="1"/>
</calcChain>
</file>

<file path=xl/sharedStrings.xml><?xml version="1.0" encoding="utf-8"?>
<sst xmlns="http://schemas.openxmlformats.org/spreadsheetml/2006/main" count="471" uniqueCount="338">
  <si>
    <t>ОТЧЕТ  О ФИНАНСОВЫХ РЕЗУЛЬТАТАХ ДЕЯТЕЛЬНОСТИ УЧРЕЖДЕНИЯ</t>
  </si>
  <si>
    <t>КОДЫ</t>
  </si>
  <si>
    <t>0503721</t>
  </si>
  <si>
    <t>Периодичность:  годовая</t>
  </si>
  <si>
    <t>Код</t>
  </si>
  <si>
    <t>Код анали-тики</t>
  </si>
  <si>
    <t>Деятельность</t>
  </si>
  <si>
    <t>Наименование показателя</t>
  </si>
  <si>
    <t>стро-</t>
  </si>
  <si>
    <t>с целевыми</t>
  </si>
  <si>
    <t>Итого</t>
  </si>
  <si>
    <t>ки</t>
  </si>
  <si>
    <t>средствами</t>
  </si>
  <si>
    <t>6</t>
  </si>
  <si>
    <t>7</t>
  </si>
  <si>
    <t>010</t>
  </si>
  <si>
    <t>100</t>
  </si>
  <si>
    <t>030</t>
  </si>
  <si>
    <t>120</t>
  </si>
  <si>
    <t>040</t>
  </si>
  <si>
    <t>130</t>
  </si>
  <si>
    <t>050</t>
  </si>
  <si>
    <t>140</t>
  </si>
  <si>
    <t>060</t>
  </si>
  <si>
    <t>150</t>
  </si>
  <si>
    <t>090</t>
  </si>
  <si>
    <t>170</t>
  </si>
  <si>
    <t>180</t>
  </si>
  <si>
    <t>Форма 0503721 с.2</t>
  </si>
  <si>
    <t>200</t>
  </si>
  <si>
    <t>160</t>
  </si>
  <si>
    <t>210</t>
  </si>
  <si>
    <t>220</t>
  </si>
  <si>
    <t>190</t>
  </si>
  <si>
    <t>230</t>
  </si>
  <si>
    <t>240</t>
  </si>
  <si>
    <t>250</t>
  </si>
  <si>
    <t>260</t>
  </si>
  <si>
    <t>290</t>
  </si>
  <si>
    <t>Форма 0503721 с.3</t>
  </si>
  <si>
    <t>270</t>
  </si>
  <si>
    <t>300</t>
  </si>
  <si>
    <t>301</t>
  </si>
  <si>
    <t>302</t>
  </si>
  <si>
    <t>310</t>
  </si>
  <si>
    <t>320</t>
  </si>
  <si>
    <t>321</t>
  </si>
  <si>
    <t>322</t>
  </si>
  <si>
    <t>410</t>
  </si>
  <si>
    <t>330</t>
  </si>
  <si>
    <t>331</t>
  </si>
  <si>
    <t>332</t>
  </si>
  <si>
    <t>420</t>
  </si>
  <si>
    <t>350</t>
  </si>
  <si>
    <t>351</t>
  </si>
  <si>
    <t>352</t>
  </si>
  <si>
    <t>430</t>
  </si>
  <si>
    <t>360</t>
  </si>
  <si>
    <t>361</t>
  </si>
  <si>
    <t>340</t>
  </si>
  <si>
    <t>362</t>
  </si>
  <si>
    <t>440</t>
  </si>
  <si>
    <t>370</t>
  </si>
  <si>
    <t>371</t>
  </si>
  <si>
    <t>х</t>
  </si>
  <si>
    <t>372</t>
  </si>
  <si>
    <t>Форма 0503721 с.4</t>
  </si>
  <si>
    <t>390</t>
  </si>
  <si>
    <t>510</t>
  </si>
  <si>
    <t>610</t>
  </si>
  <si>
    <t>520</t>
  </si>
  <si>
    <t>620</t>
  </si>
  <si>
    <t>441</t>
  </si>
  <si>
    <t>530</t>
  </si>
  <si>
    <t>442</t>
  </si>
  <si>
    <t>630</t>
  </si>
  <si>
    <t>460</t>
  </si>
  <si>
    <t>461</t>
  </si>
  <si>
    <t>540</t>
  </si>
  <si>
    <t>462</t>
  </si>
  <si>
    <t>640</t>
  </si>
  <si>
    <t>470</t>
  </si>
  <si>
    <t>471</t>
  </si>
  <si>
    <t>550</t>
  </si>
  <si>
    <t>472</t>
  </si>
  <si>
    <t>650</t>
  </si>
  <si>
    <t>480</t>
  </si>
  <si>
    <t>481</t>
  </si>
  <si>
    <t>560</t>
  </si>
  <si>
    <t>482</t>
  </si>
  <si>
    <t>660</t>
  </si>
  <si>
    <t>Форма 0503721 с.5</t>
  </si>
  <si>
    <t>521</t>
  </si>
  <si>
    <t>710</t>
  </si>
  <si>
    <t>522</t>
  </si>
  <si>
    <t>810</t>
  </si>
  <si>
    <t>531</t>
  </si>
  <si>
    <t>720</t>
  </si>
  <si>
    <t>532</t>
  </si>
  <si>
    <t>820</t>
  </si>
  <si>
    <t>541</t>
  </si>
  <si>
    <t>730</t>
  </si>
  <si>
    <t>542</t>
  </si>
  <si>
    <t>830</t>
  </si>
  <si>
    <t>"________"    _______________  20 ___  г.</t>
  </si>
  <si>
    <t>Форма по ОКУД</t>
  </si>
  <si>
    <t>Дата</t>
  </si>
  <si>
    <t>по ОКПО</t>
  </si>
  <si>
    <t>Глава по БК</t>
  </si>
  <si>
    <t>по ОКЕИ</t>
  </si>
  <si>
    <t>на</t>
  </si>
  <si>
    <t>Учреждение</t>
  </si>
  <si>
    <t>Обособленное подразделение</t>
  </si>
  <si>
    <t>Учредитель</t>
  </si>
  <si>
    <t>Наименование органа, осуществляющего полномочия учредителя</t>
  </si>
  <si>
    <t>Централизованная бухгалтерия</t>
  </si>
  <si>
    <t>(наименование, ОГРН, ИНН, КПП, местонахождение )</t>
  </si>
  <si>
    <t>Главный бухгалтер</t>
  </si>
  <si>
    <t>(подпись)</t>
  </si>
  <si>
    <t>(расшифровка подписи)</t>
  </si>
  <si>
    <t xml:space="preserve">(подпись)                          </t>
  </si>
  <si>
    <t>Руководитель</t>
  </si>
  <si>
    <t>(уполномоченное лицо)</t>
  </si>
  <si>
    <t>(должность)</t>
  </si>
  <si>
    <t>(телефон, e-mail)</t>
  </si>
  <si>
    <t>ИНН</t>
  </si>
  <si>
    <t>по ОКТМО</t>
  </si>
  <si>
    <t>Деятельность по</t>
  </si>
  <si>
    <t>государственному</t>
  </si>
  <si>
    <t>заданию</t>
  </si>
  <si>
    <t>Приносящая</t>
  </si>
  <si>
    <t>доход</t>
  </si>
  <si>
    <t>деятельность</t>
  </si>
  <si>
    <t>PRD</t>
  </si>
  <si>
    <t>IST</t>
  </si>
  <si>
    <t>PRP</t>
  </si>
  <si>
    <t>RDT</t>
  </si>
  <si>
    <t>ROD</t>
  </si>
  <si>
    <t>VID</t>
  </si>
  <si>
    <t>VRO</t>
  </si>
  <si>
    <t>INN</t>
  </si>
  <si>
    <t>RESERVE1</t>
  </si>
  <si>
    <t>RESERVE2</t>
  </si>
  <si>
    <t>COLS_OLAP</t>
  </si>
  <si>
    <t>ROWS_OLAP</t>
  </si>
  <si>
    <t>glbuhg2</t>
  </si>
  <si>
    <t>ruk2</t>
  </si>
  <si>
    <t>ruk3</t>
  </si>
  <si>
    <t>450</t>
  </si>
  <si>
    <t>400</t>
  </si>
  <si>
    <t>431</t>
  </si>
  <si>
    <t>432</t>
  </si>
  <si>
    <t>Чистое изменение доходов будущих периодов</t>
  </si>
  <si>
    <t>Чистое изменение резервов предстоящих расходов</t>
  </si>
  <si>
    <t>41Х</t>
  </si>
  <si>
    <t>42Х</t>
  </si>
  <si>
    <t>43Х</t>
  </si>
  <si>
    <t>уменьшение затрат</t>
  </si>
  <si>
    <t>Серийный номер сертификата</t>
  </si>
  <si>
    <t>Документ подписан ЭЦП:</t>
  </si>
  <si>
    <t>Кем подписан</t>
  </si>
  <si>
    <t>Дата подписания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</si>
  <si>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</si>
  <si>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</si>
  <si>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</si>
  <si>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</si>
  <si>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</si>
  <si>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</si>
  <si>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pravopr</t>
  </si>
  <si>
    <t>oktmor</t>
  </si>
  <si>
    <t>ukonf</t>
  </si>
  <si>
    <t>pprch</t>
  </si>
  <si>
    <t>070</t>
  </si>
  <si>
    <t>110</t>
  </si>
  <si>
    <t>280</t>
  </si>
  <si>
    <t>391</t>
  </si>
  <si>
    <t>392</t>
  </si>
  <si>
    <t>451</t>
  </si>
  <si>
    <t>452</t>
  </si>
  <si>
    <t>Чистое поступление нематериальных активов</t>
  </si>
  <si>
    <t>Чистое поступление непроизведенных активов</t>
  </si>
  <si>
    <t>уменьшение стоимости основных средств</t>
  </si>
  <si>
    <t>уменьшение стоимости нематериальных активов</t>
  </si>
  <si>
    <t>уменьшение стоимости непроизведенных активов</t>
  </si>
  <si>
    <t>Чистое поступление материальных запасов</t>
  </si>
  <si>
    <t>Чистое изменение затрат на изготовление готовой продукции 
(работ, услуг)</t>
  </si>
  <si>
    <t xml:space="preserve">х
</t>
  </si>
  <si>
    <t>Чистое изменение расходов будущих периодов</t>
  </si>
  <si>
    <t>Чистое поступление денежных средств и их эквивалентов</t>
  </si>
  <si>
    <t>выбытие денежных средств и их эквивалентов</t>
  </si>
  <si>
    <t>Чистое поступление ценных бумаг, кроме акций</t>
  </si>
  <si>
    <t>уменьшение стоимости ценных бумаг, кроме акций и иных 
финансовых инструментов</t>
  </si>
  <si>
    <t>Чистое поступление акций и иных финансовых инструментов</t>
  </si>
  <si>
    <t>уменьшение стоимости акций и иных финансовых инструментов</t>
  </si>
  <si>
    <t>Чистое предоставление займов (ссуд)</t>
  </si>
  <si>
    <t>уменьшение задолженности по предоставленным займам (ссудам)</t>
  </si>
  <si>
    <t>уменьшение стоимости иных финансовых активов</t>
  </si>
  <si>
    <t>уменьшение дебиторской задолженности</t>
  </si>
  <si>
    <t>Чистое увеличение задолженности по внутренним привлеченным 
заимствованиям</t>
  </si>
  <si>
    <t>уменьшениезадолженности по внутренним привлеченным заимствованиям</t>
  </si>
  <si>
    <t>Чистое увеличение  задолженности по внешним привлеченным 
заимствованиям</t>
  </si>
  <si>
    <t>уменьшение задолженности по внешним привлеченным заимствованиям</t>
  </si>
  <si>
    <t>уменьшение прочей кредиторской задолженности</t>
  </si>
  <si>
    <t>Единица измерения: руб.</t>
  </si>
  <si>
    <t>Руководитель      ____________________________________________________</t>
  </si>
  <si>
    <t>Исполнитель      _______________________________________________</t>
  </si>
  <si>
    <t>Чистое поступление прав пользования</t>
  </si>
  <si>
    <t>уменьшение стоимости прав пользования</t>
  </si>
  <si>
    <t>уменьшение стоимости материальных запасов
      из них:</t>
  </si>
  <si>
    <t>35Х</t>
  </si>
  <si>
    <t>45Х</t>
  </si>
  <si>
    <t>380</t>
  </si>
  <si>
    <t>Чистое поступление биологических активов</t>
  </si>
  <si>
    <t>381</t>
  </si>
  <si>
    <t>382</t>
  </si>
  <si>
    <t>уменьшение стоимости биологических активов</t>
  </si>
  <si>
    <t>396</t>
  </si>
  <si>
    <t>397</t>
  </si>
  <si>
    <t>395</t>
  </si>
  <si>
    <t>Чистое изменение затрат на биотрансформацию</t>
  </si>
  <si>
    <t>46Х</t>
  </si>
  <si>
    <t>ГБПОУ РО ПУ № 69</t>
  </si>
  <si>
    <t>Тарасенко Л.В.</t>
  </si>
  <si>
    <t>01 января 2025 г.</t>
  </si>
  <si>
    <t>02519752</t>
  </si>
  <si>
    <t>Чемерова С.Г.</t>
  </si>
  <si>
    <t>министерство общего и профессионального образования Ростовской области</t>
  </si>
  <si>
    <t>ГОД</t>
  </si>
  <si>
    <t>5</t>
  </si>
  <si>
    <t>01.01.2025</t>
  </si>
  <si>
    <t>3</t>
  </si>
  <si>
    <t>500</t>
  </si>
  <si>
    <t>Операции с финансовыми активами и обязательствами (стр.420 - стр.
510)</t>
  </si>
  <si>
    <t>Операции с финансовыми активами (стр. 430 + стр. 440 + стр. 450 + стр. 460 + стр. 470 + стр. 480)</t>
  </si>
  <si>
    <t>Чистое поступление иных финансовых активов</t>
  </si>
  <si>
    <t>Чистое увеличение дебиторской задолженности</t>
  </si>
  <si>
    <t>в том числе:
увеличение стоимости ценных бумаг, кроме акций и иных 
финансовых инструментов</t>
  </si>
  <si>
    <t>в том числе:
увеличение задолженности по предоставленным займам (ссудам)</t>
  </si>
  <si>
    <t>в том числе:
увеличение стоимости иных финансовых активов</t>
  </si>
  <si>
    <t>в том числе:
увеличение дебиторской задолженности</t>
  </si>
  <si>
    <t>Операции с обязательствами (стр.520 + стр.530 + стр.540+ стр.550+ стр.560)</t>
  </si>
  <si>
    <t>Чистое увеличение прочей кредиторской задолженности</t>
  </si>
  <si>
    <t>в том числе:
увеличение задолженности по внутренним привлеченным заимствованиям</t>
  </si>
  <si>
    <t>в том числе:
увеличение задолженности по внешним привлеченным заимствованиям</t>
  </si>
  <si>
    <t>в том числе:
увеличение прочей кредиторской задолженности</t>
  </si>
  <si>
    <t>Оплата труда и начисления на выплаты по оплате труда
                   в том числе:</t>
  </si>
  <si>
    <t>Оплата работ, услуг
                   в том числе:</t>
  </si>
  <si>
    <t>Доходы от собственности
                   в том числе:</t>
  </si>
  <si>
    <t>Доходы (стр.030 + стр.040 + стр.050 + стр.060 + стр.070 + стр.090 + стр.100 + стр.110)</t>
  </si>
  <si>
    <t>Доходы от оказания платных услуг (работ), компенсаций затрат
                   в том числе:</t>
  </si>
  <si>
    <t>Штрафы, пени, неустойки, возмещения ущерба
                   в том числе:</t>
  </si>
  <si>
    <t>Безвозмездные  поступления текущего характера
                   в том числе:</t>
  </si>
  <si>
    <t>Доходы от операций с активами
                   в том числе:</t>
  </si>
  <si>
    <t>Прочие доходы
                   в том числе:</t>
  </si>
  <si>
    <t>Безвозмездные недежные поступления в сектор государственного управления
                   в том числе:</t>
  </si>
  <si>
    <t>Расходы  (стр.160 + стр.170 + стр. 190 + стр.210 +                                                             стр. 230 + стр. 240 + стр. 250 + стр. 260 + стр. 270 )</t>
  </si>
  <si>
    <t>Обслуживание долговых обязательств
                   в том числе:</t>
  </si>
  <si>
    <t>Безвозмездные перечисления текущего характера организациям
                   в том числе:</t>
  </si>
  <si>
    <t>Безвозмездные перечисления бюджетам
                   в том числе:</t>
  </si>
  <si>
    <t>Социальное обеспечение
                   в том числе:</t>
  </si>
  <si>
    <t>Расходы по операциям с активами 
                   в том числе:</t>
  </si>
  <si>
    <t>Безвозмездные перечисления капитального характера организациям
                   в том числе:</t>
  </si>
  <si>
    <t>Чистый операционный результат (стр.301 - стр.302); (стр.310 + стр.410)</t>
  </si>
  <si>
    <t>Операционный результат до налогообложения  (стр.010 - стр.150)</t>
  </si>
  <si>
    <t>Налог на прибыль</t>
  </si>
  <si>
    <t>Операции с нефинансовыми активами (стр.320 + стр.330 + стр.350 + стр.360 + стр.370+ стр.380 + стр.390 + стр.395 + стр.400)</t>
  </si>
  <si>
    <t>Чистое поступление основных средств</t>
  </si>
  <si>
    <t>в том числе:
увеличение стоимости основных средств</t>
  </si>
  <si>
    <t>в том числе:
увеличение стоимости нематериальных активов</t>
  </si>
  <si>
    <t>в том числе:
увеличение стоимости непроизведенных активов</t>
  </si>
  <si>
    <t>в том числе:
увеличение стоимости материальных запасов
      из них:</t>
  </si>
  <si>
    <t>в том числе:
увеличение стоимости прав пользования</t>
  </si>
  <si>
    <t>60712000</t>
  </si>
  <si>
    <t>в том числе:
поступление денежных средств и их эквивалентов</t>
  </si>
  <si>
    <t>в том числе:
увеличение стоимости биологических активов</t>
  </si>
  <si>
    <t>Безвозмездные  поступления капитального характера
                   в том числе:</t>
  </si>
  <si>
    <t>Прочие расходы
                   в том числе:</t>
  </si>
  <si>
    <t>в том числе:
увеличение затрат</t>
  </si>
  <si>
    <t>в том числе:
увеличение стоимости акций и иных финансовых инструментов</t>
  </si>
  <si>
    <t>069</t>
  </si>
  <si>
    <t>Тарасенко Лилия Васильевна</t>
  </si>
  <si>
    <t>3817931EDB7C4E01FF239F024CB9F71A90287233</t>
  </si>
  <si>
    <t>Казначейство России</t>
  </si>
  <si>
    <t>00927AEBC28854C5038BA83DC682D539FD</t>
  </si>
  <si>
    <t>291</t>
  </si>
  <si>
    <t>Налоги, пошлины и сборы</t>
  </si>
  <si>
    <t>295</t>
  </si>
  <si>
    <t>Другие экономические санкции</t>
  </si>
  <si>
    <t>Иные выплаты текущего характера физическим лицам</t>
  </si>
  <si>
    <t>296</t>
  </si>
  <si>
    <t>Амортизация</t>
  </si>
  <si>
    <t>271</t>
  </si>
  <si>
    <t>Расходование материальных запасов</t>
  </si>
  <si>
    <t>272</t>
  </si>
  <si>
    <t>262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</si>
  <si>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</si>
  <si>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</si>
  <si>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263</t>
  </si>
  <si>
    <t>266</t>
  </si>
  <si>
    <t>Социальные пособия и компенсации персоналу в денежной форме</t>
  </si>
  <si>
    <t>Услуги связи</t>
  </si>
  <si>
    <t>221</t>
  </si>
  <si>
    <t>Транспортные услуги</t>
  </si>
  <si>
    <t>222</t>
  </si>
  <si>
    <t>223</t>
  </si>
  <si>
    <t>Коммунальные услуги</t>
  </si>
  <si>
    <t>Работы, услуги по содержанию имущества</t>
  </si>
  <si>
    <t>225</t>
  </si>
  <si>
    <t>226</t>
  </si>
  <si>
    <t>Прочие работы, услуги</t>
  </si>
  <si>
    <t>227</t>
  </si>
  <si>
    <t>Страхование</t>
  </si>
  <si>
    <t>211</t>
  </si>
  <si>
    <t>Заработная плата</t>
  </si>
  <si>
    <t>212</t>
  </si>
  <si>
    <t>Прочие несоциальные выплаты персоналу в денежной форме</t>
  </si>
  <si>
    <t>Начисления на выплаты по оплате труда</t>
  </si>
  <si>
    <t>213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</si>
  <si>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</si>
  <si>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</si>
  <si>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капитального характера от организаций (за исключением сектора государственного управления и организаций государственного сектора)</t>
  </si>
  <si>
    <t>196</t>
  </si>
  <si>
    <t>197</t>
  </si>
  <si>
    <t>Безвозмездные неденежные поступления капитального характера от физических лиц</t>
  </si>
  <si>
    <t>172</t>
  </si>
  <si>
    <t>Доходы от выбытия активов</t>
  </si>
  <si>
    <t>Поступления капитального характера бюджетным и автономным учреждениям от сектора государственного управления</t>
  </si>
  <si>
    <t>162</t>
  </si>
  <si>
    <t>152</t>
  </si>
  <si>
    <t>Поступления текущего характера бюджетным и автономным учреждениям от сектора государственного управления</t>
  </si>
  <si>
    <t>155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</si>
  <si>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</si>
  <si>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Доходы от оказания платных услуг (работ)</t>
  </si>
  <si>
    <t>131</t>
  </si>
  <si>
    <t>135</t>
  </si>
  <si>
    <t>Доходы по условным арендным платежам</t>
  </si>
  <si>
    <t>121</t>
  </si>
  <si>
    <t>Доходы от операционной аренды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</si>
</sst>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35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i/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sz val="10"/>
      <name val="Arial Cyr"/>
      <family val="2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rgb="FFCCFFCC"/>
      </patternFill>
    </fill>
    <fill>
      <patternFill patternType="lightGray">
        <bgColor rgb="FFC0C0C0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7" fillId="0" borderId="0"/>
    <xf numFmtId="0" fontId="8" fillId="0" borderId="0"/>
    <xf numFmtId="0" fontId="33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18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right" wrapText="1"/>
    </xf>
    <xf numFmtId="49" fontId="2" fillId="0" borderId="11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wrapText="1"/>
    </xf>
    <xf numFmtId="49" fontId="2" fillId="0" borderId="11" xfId="0" applyNumberFormat="1" applyFont="1" applyBorder="1" applyAlignment="1">
      <alignment wrapText="1"/>
    </xf>
    <xf numFmtId="0" fontId="2" fillId="0" borderId="0" xfId="0" applyFont="1" applyAlignment="1">
      <alignment horizontal="left" wrapText="1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/>
    <xf numFmtId="49" fontId="2" fillId="0" borderId="11" xfId="0" applyNumberFormat="1" applyFont="1" applyBorder="1" applyAlignment="1" applyProtection="1">
      <alignment horizontal="center" wrapText="1"/>
      <protection locked="0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49" fontId="2" fillId="0" borderId="16" xfId="0" applyNumberFormat="1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center"/>
      <protection locked="0"/>
    </xf>
    <xf numFmtId="14" fontId="2" fillId="0" borderId="17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" fillId="0" borderId="18" xfId="0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 applyProtection="1">
      <alignment horizontal="center"/>
      <protection locked="0"/>
    </xf>
    <xf numFmtId="164" fontId="2" fillId="0" borderId="0" xfId="0" applyNumberFormat="1" applyFont="1" applyAlignment="1">
      <alignment horizontal="center" vertical="center"/>
    </xf>
    <xf numFmtId="49" fontId="34" fillId="0" borderId="0" xfId="55" applyNumberFormat="1" applyFont="1" applyAlignment="1">
      <alignment horizontal="left"/>
    </xf>
    <xf numFmtId="164" fontId="26" fillId="24" borderId="14" xfId="0" applyNumberFormat="1" applyFont="1" applyFill="1" applyBorder="1" applyAlignment="1">
      <alignment horizontal="right"/>
    </xf>
    <xf numFmtId="164" fontId="26" fillId="0" borderId="14" xfId="0" applyNumberFormat="1" applyFont="1" applyBorder="1" applyAlignment="1" applyProtection="1">
      <alignment horizontal="right"/>
      <protection locked="0"/>
    </xf>
    <xf numFmtId="164" fontId="26" fillId="0" borderId="19" xfId="0" applyNumberFormat="1" applyFont="1" applyBorder="1" applyAlignment="1" applyProtection="1">
      <alignment horizontal="right"/>
      <protection locked="0"/>
    </xf>
    <xf numFmtId="164" fontId="26" fillId="0" borderId="15" xfId="0" applyNumberFormat="1" applyFont="1" applyBorder="1" applyAlignment="1" applyProtection="1">
      <alignment horizontal="right"/>
      <protection locked="0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left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7" fillId="24" borderId="29" xfId="0" applyNumberFormat="1" applyFont="1" applyFill="1" applyBorder="1" applyAlignment="1">
      <alignment horizontal="center" wrapText="1"/>
    </xf>
    <xf numFmtId="49" fontId="2" fillId="24" borderId="30" xfId="0" applyNumberFormat="1" applyFont="1" applyFill="1" applyBorder="1" applyAlignment="1">
      <alignment horizontal="center"/>
    </xf>
    <xf numFmtId="49" fontId="2" fillId="24" borderId="19" xfId="0" applyNumberFormat="1" applyFont="1" applyFill="1" applyBorder="1" applyAlignment="1">
      <alignment horizontal="center"/>
    </xf>
    <xf numFmtId="164" fontId="26" fillId="25" borderId="19" xfId="0" applyNumberFormat="1" applyFont="1" applyFill="1" applyBorder="1" applyAlignment="1">
      <alignment horizontal="right"/>
    </xf>
    <xf numFmtId="164" fontId="26" fillId="25" borderId="31" xfId="0" applyNumberFormat="1" applyFont="1" applyFill="1" applyBorder="1" applyAlignment="1">
      <alignment horizontal="right"/>
    </xf>
    <xf numFmtId="49" fontId="5" fillId="24" borderId="32" xfId="0" applyNumberFormat="1" applyFont="1" applyFill="1" applyBorder="1" applyAlignment="1">
      <alignment horizontal="left" wrapText="1"/>
    </xf>
    <xf numFmtId="49" fontId="2" fillId="24" borderId="33" xfId="0" applyNumberFormat="1" applyFont="1" applyFill="1" applyBorder="1" applyAlignment="1">
      <alignment horizontal="center"/>
    </xf>
    <xf numFmtId="49" fontId="2" fillId="24" borderId="14" xfId="0" applyNumberFormat="1" applyFont="1" applyFill="1" applyBorder="1" applyAlignment="1">
      <alignment horizontal="center"/>
    </xf>
    <xf numFmtId="164" fontId="26" fillId="26" borderId="14" xfId="0" applyNumberFormat="1" applyFont="1" applyFill="1" applyBorder="1" applyAlignment="1">
      <alignment horizontal="right"/>
    </xf>
    <xf numFmtId="164" fontId="26" fillId="26" borderId="34" xfId="0" applyNumberFormat="1" applyFont="1" applyFill="1" applyBorder="1" applyAlignment="1">
      <alignment horizontal="right"/>
    </xf>
    <xf numFmtId="49" fontId="26" fillId="0" borderId="33" xfId="0" applyNumberFormat="1" applyFont="1" applyBorder="1" applyAlignment="1">
      <alignment horizontal="center"/>
    </xf>
    <xf numFmtId="49" fontId="26" fillId="0" borderId="14" xfId="0" applyNumberFormat="1" applyFont="1" applyBorder="1" applyAlignment="1">
      <alignment horizontal="center"/>
    </xf>
    <xf numFmtId="164" fontId="26" fillId="0" borderId="14" xfId="0" applyNumberFormat="1" applyFont="1" applyBorder="1" applyAlignment="1">
      <alignment horizontal="right"/>
    </xf>
    <xf numFmtId="164" fontId="26" fillId="27" borderId="34" xfId="0" applyNumberFormat="1" applyFont="1" applyFill="1" applyBorder="1" applyAlignment="1">
      <alignment horizontal="right"/>
    </xf>
    <xf numFmtId="49" fontId="26" fillId="0" borderId="32" xfId="0" applyNumberFormat="1" applyFont="1" applyBorder="1" applyAlignment="1">
      <alignment horizontal="left" wrapText="1" indent="1"/>
    </xf>
    <xf numFmtId="49" fontId="26" fillId="0" borderId="32" xfId="0" applyNumberFormat="1" applyFont="1" applyBorder="1" applyAlignment="1">
      <alignment horizontal="left" wrapText="1" indent="3"/>
    </xf>
    <xf numFmtId="49" fontId="26" fillId="0" borderId="35" xfId="0" applyNumberFormat="1" applyFont="1" applyBorder="1" applyAlignment="1">
      <alignment horizontal="center"/>
    </xf>
    <xf numFmtId="49" fontId="26" fillId="0" borderId="15" xfId="0" applyNumberFormat="1" applyFont="1" applyBorder="1" applyAlignment="1">
      <alignment horizontal="center"/>
    </xf>
    <xf numFmtId="164" fontId="26" fillId="0" borderId="15" xfId="0" applyNumberFormat="1" applyFont="1" applyBorder="1" applyAlignment="1">
      <alignment horizontal="right"/>
    </xf>
    <xf numFmtId="164" fontId="26" fillId="27" borderId="36" xfId="0" applyNumberFormat="1" applyFont="1" applyFill="1" applyBorder="1" applyAlignment="1">
      <alignment horizontal="right"/>
    </xf>
    <xf numFmtId="49" fontId="5" fillId="24" borderId="29" xfId="0" applyNumberFormat="1" applyFont="1" applyFill="1" applyBorder="1" applyAlignment="1">
      <alignment horizontal="left" wrapText="1"/>
    </xf>
    <xf numFmtId="164" fontId="2" fillId="26" borderId="19" xfId="0" applyNumberFormat="1" applyFont="1" applyFill="1" applyBorder="1" applyAlignment="1">
      <alignment horizontal="right"/>
    </xf>
    <xf numFmtId="164" fontId="2" fillId="26" borderId="31" xfId="0" applyNumberFormat="1" applyFont="1" applyFill="1" applyBorder="1" applyAlignment="1">
      <alignment horizontal="right"/>
    </xf>
    <xf numFmtId="49" fontId="2" fillId="0" borderId="32" xfId="0" applyNumberFormat="1" applyFont="1" applyBorder="1" applyAlignment="1">
      <alignment horizontal="left" wrapText="1" indent="4"/>
    </xf>
    <xf numFmtId="49" fontId="2" fillId="0" borderId="3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>
      <alignment horizontal="right"/>
    </xf>
    <xf numFmtId="164" fontId="2" fillId="27" borderId="34" xfId="0" applyNumberFormat="1" applyFont="1" applyFill="1" applyBorder="1" applyAlignment="1">
      <alignment horizontal="right"/>
    </xf>
    <xf numFmtId="49" fontId="2" fillId="0" borderId="32" xfId="0" applyNumberFormat="1" applyFont="1" applyBorder="1" applyAlignment="1">
      <alignment horizontal="left" wrapText="1" indent="1"/>
    </xf>
    <xf numFmtId="164" fontId="2" fillId="26" borderId="14" xfId="0" applyNumberFormat="1" applyFont="1" applyFill="1" applyBorder="1" applyAlignment="1">
      <alignment horizontal="right"/>
    </xf>
    <xf numFmtId="164" fontId="2" fillId="26" borderId="34" xfId="0" applyNumberFormat="1" applyFont="1" applyFill="1" applyBorder="1" applyAlignment="1">
      <alignment horizontal="right"/>
    </xf>
    <xf numFmtId="49" fontId="27" fillId="24" borderId="32" xfId="0" applyNumberFormat="1" applyFont="1" applyFill="1" applyBorder="1" applyAlignment="1">
      <alignment horizontal="center" wrapText="1"/>
    </xf>
    <xf numFmtId="164" fontId="2" fillId="25" borderId="14" xfId="0" applyNumberFormat="1" applyFont="1" applyFill="1" applyBorder="1" applyAlignment="1">
      <alignment horizontal="right"/>
    </xf>
    <xf numFmtId="164" fontId="2" fillId="25" borderId="34" xfId="0" applyNumberFormat="1" applyFont="1" applyFill="1" applyBorder="1" applyAlignment="1">
      <alignment horizontal="right"/>
    </xf>
    <xf numFmtId="49" fontId="2" fillId="0" borderId="3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right"/>
    </xf>
    <xf numFmtId="164" fontId="2" fillId="27" borderId="36" xfId="0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8" fillId="24" borderId="32" xfId="0" applyNumberFormat="1" applyFont="1" applyFill="1" applyBorder="1" applyAlignment="1">
      <alignment horizontal="center" wrapText="1"/>
    </xf>
    <xf numFmtId="164" fontId="2" fillId="28" borderId="14" xfId="0" applyNumberFormat="1" applyFont="1" applyFill="1" applyBorder="1" applyAlignment="1">
      <alignment horizontal="right"/>
    </xf>
    <xf numFmtId="164" fontId="2" fillId="28" borderId="34" xfId="0" applyNumberFormat="1" applyFont="1" applyFill="1" applyBorder="1" applyAlignment="1">
      <alignment horizontal="right"/>
    </xf>
    <xf numFmtId="49" fontId="2" fillId="24" borderId="32" xfId="0" applyNumberFormat="1" applyFont="1" applyFill="1" applyBorder="1" applyAlignment="1">
      <alignment horizontal="left" wrapText="1" indent="4"/>
    </xf>
    <xf numFmtId="49" fontId="25" fillId="24" borderId="32" xfId="0" applyNumberFormat="1" applyFont="1" applyFill="1" applyBorder="1" applyAlignment="1">
      <alignment horizontal="left" wrapText="1"/>
    </xf>
    <xf numFmtId="49" fontId="2" fillId="24" borderId="35" xfId="0" applyNumberFormat="1" applyFont="1" applyFill="1" applyBorder="1" applyAlignment="1">
      <alignment horizontal="center"/>
    </xf>
    <xf numFmtId="49" fontId="2" fillId="24" borderId="15" xfId="0" applyNumberFormat="1" applyFont="1" applyFill="1" applyBorder="1" applyAlignment="1">
      <alignment horizontal="center" vertical="center"/>
    </xf>
    <xf numFmtId="164" fontId="2" fillId="26" borderId="15" xfId="0" applyNumberFormat="1" applyFont="1" applyFill="1" applyBorder="1" applyAlignment="1">
      <alignment horizontal="right"/>
    </xf>
    <xf numFmtId="164" fontId="2" fillId="26" borderId="36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right"/>
    </xf>
    <xf numFmtId="49" fontId="26" fillId="24" borderId="29" xfId="0" applyNumberFormat="1" applyFont="1" applyFill="1" applyBorder="1" applyAlignment="1">
      <alignment horizontal="left" wrapText="1" indent="4"/>
    </xf>
    <xf numFmtId="49" fontId="26" fillId="24" borderId="30" xfId="0" applyNumberFormat="1" applyFont="1" applyFill="1" applyBorder="1" applyAlignment="1">
      <alignment horizontal="center"/>
    </xf>
    <xf numFmtId="164" fontId="26" fillId="27" borderId="31" xfId="0" applyNumberFormat="1" applyFont="1" applyFill="1" applyBorder="1" applyAlignment="1">
      <alignment horizontal="right"/>
    </xf>
    <xf numFmtId="49" fontId="26" fillId="24" borderId="32" xfId="0" applyNumberFormat="1" applyFont="1" applyFill="1" applyBorder="1" applyAlignment="1">
      <alignment horizontal="left" wrapText="1" indent="4"/>
    </xf>
    <xf numFmtId="49" fontId="26" fillId="24" borderId="33" xfId="0" applyNumberFormat="1" applyFont="1" applyFill="1" applyBorder="1" applyAlignment="1">
      <alignment horizontal="center"/>
    </xf>
    <xf numFmtId="49" fontId="26" fillId="24" borderId="14" xfId="0" applyNumberFormat="1" applyFont="1" applyFill="1" applyBorder="1" applyAlignment="1">
      <alignment horizontal="center"/>
    </xf>
    <xf numFmtId="49" fontId="27" fillId="24" borderId="32" xfId="0" applyNumberFormat="1" applyFont="1" applyFill="1" applyBorder="1" applyAlignment="1">
      <alignment horizontal="left" wrapText="1"/>
    </xf>
    <xf numFmtId="164" fontId="26" fillId="28" borderId="14" xfId="0" applyNumberFormat="1" applyFont="1" applyFill="1" applyBorder="1" applyAlignment="1">
      <alignment horizontal="right"/>
    </xf>
    <xf numFmtId="164" fontId="26" fillId="28" borderId="34" xfId="0" applyNumberFormat="1" applyFont="1" applyFill="1" applyBorder="1" applyAlignment="1">
      <alignment horizontal="right"/>
    </xf>
    <xf numFmtId="49" fontId="28" fillId="24" borderId="32" xfId="0" applyNumberFormat="1" applyFont="1" applyFill="1" applyBorder="1" applyAlignment="1">
      <alignment horizontal="left" wrapText="1"/>
    </xf>
    <xf numFmtId="164" fontId="26" fillId="25" borderId="14" xfId="0" applyNumberFormat="1" applyFont="1" applyFill="1" applyBorder="1" applyAlignment="1">
      <alignment horizontal="right"/>
    </xf>
    <xf numFmtId="164" fontId="26" fillId="25" borderId="34" xfId="0" applyNumberFormat="1" applyFont="1" applyFill="1" applyBorder="1" applyAlignment="1">
      <alignment horizontal="right"/>
    </xf>
    <xf numFmtId="49" fontId="26" fillId="24" borderId="35" xfId="0" applyNumberFormat="1" applyFont="1" applyFill="1" applyBorder="1" applyAlignment="1">
      <alignment horizontal="center"/>
    </xf>
    <xf numFmtId="49" fontId="26" fillId="24" borderId="15" xfId="0" applyNumberFormat="1" applyFont="1" applyFill="1" applyBorder="1" applyAlignment="1">
      <alignment horizontal="center"/>
    </xf>
    <xf numFmtId="49" fontId="28" fillId="24" borderId="29" xfId="0" applyNumberFormat="1" applyFont="1" applyFill="1" applyBorder="1" applyAlignment="1">
      <alignment horizontal="center" wrapText="1"/>
    </xf>
    <xf numFmtId="164" fontId="2" fillId="25" borderId="19" xfId="0" applyNumberFormat="1" applyFont="1" applyFill="1" applyBorder="1" applyAlignment="1">
      <alignment horizontal="right"/>
    </xf>
    <xf numFmtId="164" fontId="2" fillId="25" borderId="31" xfId="0" applyNumberFormat="1" applyFont="1" applyFill="1" applyBorder="1" applyAlignment="1">
      <alignment horizontal="right"/>
    </xf>
    <xf numFmtId="49" fontId="2" fillId="24" borderId="15" xfId="0" applyNumberFormat="1" applyFont="1" applyFill="1" applyBorder="1" applyAlignment="1">
      <alignment horizontal="center"/>
    </xf>
    <xf numFmtId="49" fontId="26" fillId="0" borderId="14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6" fillId="0" borderId="32" xfId="0" applyNumberFormat="1" applyFont="1" applyBorder="1" applyAlignment="1">
      <alignment horizontal="left" wrapText="1" indent="4"/>
    </xf>
    <xf numFmtId="0" fontId="2" fillId="0" borderId="17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24" borderId="38" xfId="0" applyNumberFormat="1" applyFont="1" applyFill="1" applyBorder="1" applyAlignment="1">
      <alignment horizontal="center"/>
    </xf>
    <xf numFmtId="49" fontId="2" fillId="24" borderId="21" xfId="0" applyNumberFormat="1" applyFont="1" applyFill="1" applyBorder="1" applyAlignment="1">
      <alignment horizontal="center"/>
    </xf>
    <xf numFmtId="164" fontId="2" fillId="26" borderId="21" xfId="0" applyNumberFormat="1" applyFont="1" applyFill="1" applyBorder="1" applyAlignment="1" applyProtection="1">
      <alignment horizontal="right"/>
      <protection locked="0"/>
    </xf>
    <xf numFmtId="164" fontId="2" fillId="26" borderId="39" xfId="0" applyNumberFormat="1" applyFont="1" applyFill="1" applyBorder="1" applyAlignment="1">
      <alignment horizontal="right"/>
    </xf>
    <xf numFmtId="49" fontId="26" fillId="24" borderId="19" xfId="0" applyNumberFormat="1" applyFont="1" applyFill="1" applyBorder="1" applyAlignment="1">
      <alignment horizontal="center" wrapText="1"/>
    </xf>
    <xf numFmtId="49" fontId="2" fillId="29" borderId="32" xfId="0" applyNumberFormat="1" applyFont="1" applyFill="1" applyBorder="1" applyAlignment="1">
      <alignment horizontal="left" wrapText="1" indent="4"/>
    </xf>
    <xf numFmtId="49" fontId="2" fillId="29" borderId="33" xfId="0" applyNumberFormat="1" applyFont="1" applyFill="1" applyBorder="1" applyAlignment="1">
      <alignment horizontal="center"/>
    </xf>
    <xf numFmtId="49" fontId="2" fillId="29" borderId="14" xfId="0" applyNumberFormat="1" applyFont="1" applyFill="1" applyBorder="1" applyAlignment="1" applyProtection="1">
      <alignment horizontal="center"/>
      <protection locked="0"/>
    </xf>
    <xf numFmtId="164" fontId="2" fillId="29" borderId="14" xfId="0" applyNumberFormat="1" applyFont="1" applyFill="1" applyBorder="1" applyAlignment="1" applyProtection="1">
      <alignment horizontal="right"/>
      <protection locked="0"/>
    </xf>
    <xf numFmtId="164" fontId="2" fillId="30" borderId="34" xfId="0" applyNumberFormat="1" applyFont="1" applyFill="1" applyBorder="1" applyAlignment="1">
      <alignment horizontal="right"/>
    </xf>
    <xf numFmtId="0" fontId="2" fillId="29" borderId="0" xfId="0" applyFont="1" applyFill="1"/>
    <xf numFmtId="164" fontId="26" fillId="29" borderId="14" xfId="0" applyNumberFormat="1" applyFont="1" applyFill="1" applyBorder="1" applyAlignment="1" applyProtection="1">
      <alignment horizontal="right"/>
      <protection locked="0"/>
    </xf>
    <xf numFmtId="49" fontId="26" fillId="29" borderId="32" xfId="0" applyNumberFormat="1" applyFont="1" applyFill="1" applyBorder="1" applyAlignment="1">
      <alignment horizontal="left" wrapText="1" indent="4"/>
    </xf>
    <xf numFmtId="49" fontId="26" fillId="29" borderId="33" xfId="0" applyNumberFormat="1" applyFont="1" applyFill="1" applyBorder="1" applyAlignment="1">
      <alignment horizontal="center"/>
    </xf>
    <xf numFmtId="49" fontId="26" fillId="29" borderId="14" xfId="0" applyNumberFormat="1" applyFont="1" applyFill="1" applyBorder="1" applyAlignment="1" applyProtection="1">
      <alignment horizontal="center"/>
      <protection locked="0"/>
    </xf>
    <xf numFmtId="164" fontId="26" fillId="31" borderId="14" xfId="0" applyNumberFormat="1" applyFont="1" applyFill="1" applyBorder="1" applyAlignment="1">
      <alignment horizontal="right"/>
    </xf>
    <xf numFmtId="164" fontId="26" fillId="30" borderId="34" xfId="0" applyNumberFormat="1" applyFont="1" applyFill="1" applyBorder="1" applyAlignment="1">
      <alignment horizontal="right"/>
    </xf>
    <xf numFmtId="0" fontId="31" fillId="0" borderId="43" xfId="0" applyFont="1" applyBorder="1" applyAlignment="1">
      <alignment horizontal="center"/>
    </xf>
    <xf numFmtId="49" fontId="31" fillId="0" borderId="43" xfId="0" applyNumberFormat="1" applyFont="1" applyBorder="1" applyAlignment="1">
      <alignment horizontal="left" indent="1"/>
    </xf>
    <xf numFmtId="0" fontId="30" fillId="0" borderId="44" xfId="0" applyFont="1" applyBorder="1" applyAlignment="1">
      <alignment horizontal="right"/>
    </xf>
    <xf numFmtId="0" fontId="30" fillId="0" borderId="0" xfId="0" applyFont="1" applyAlignment="1">
      <alignment horizontal="right"/>
    </xf>
    <xf numFmtId="14" fontId="32" fillId="0" borderId="0" xfId="0" applyNumberFormat="1" applyFont="1" applyAlignment="1">
      <alignment horizontal="left" indent="1"/>
    </xf>
    <xf numFmtId="14" fontId="32" fillId="0" borderId="40" xfId="0" applyNumberFormat="1" applyFont="1" applyBorder="1" applyAlignment="1">
      <alignment horizontal="left" indent="1"/>
    </xf>
    <xf numFmtId="49" fontId="32" fillId="0" borderId="0" xfId="0" applyNumberFormat="1" applyFont="1" applyAlignment="1">
      <alignment horizontal="left" indent="1"/>
    </xf>
    <xf numFmtId="49" fontId="32" fillId="0" borderId="40" xfId="0" applyNumberFormat="1" applyFont="1" applyBorder="1" applyAlignment="1">
      <alignment horizontal="left" indent="1"/>
    </xf>
    <xf numFmtId="0" fontId="30" fillId="0" borderId="45" xfId="0" applyFont="1" applyBorder="1" applyAlignment="1">
      <alignment horizontal="right"/>
    </xf>
    <xf numFmtId="0" fontId="30" fillId="0" borderId="41" xfId="0" applyFont="1" applyBorder="1" applyAlignment="1">
      <alignment horizontal="right"/>
    </xf>
    <xf numFmtId="49" fontId="32" fillId="0" borderId="41" xfId="0" applyNumberFormat="1" applyFont="1" applyBorder="1" applyAlignment="1">
      <alignment horizontal="left" wrapText="1" indent="1"/>
    </xf>
    <xf numFmtId="49" fontId="32" fillId="0" borderId="42" xfId="0" applyNumberFormat="1" applyFont="1" applyBorder="1" applyAlignment="1">
      <alignment horizontal="left" wrapText="1" indent="1"/>
    </xf>
    <xf numFmtId="0" fontId="30" fillId="0" borderId="50" xfId="0" applyFont="1" applyBorder="1" applyAlignment="1">
      <alignment horizontal="right"/>
    </xf>
    <xf numFmtId="0" fontId="30" fillId="0" borderId="43" xfId="0" applyFont="1" applyBorder="1" applyAlignment="1">
      <alignment horizontal="right"/>
    </xf>
    <xf numFmtId="49" fontId="32" fillId="0" borderId="43" xfId="0" applyNumberFormat="1" applyFont="1" applyBorder="1" applyAlignment="1">
      <alignment horizontal="left" indent="1"/>
    </xf>
    <xf numFmtId="49" fontId="32" fillId="0" borderId="46" xfId="0" applyNumberFormat="1" applyFont="1" applyBorder="1" applyAlignment="1">
      <alignment horizontal="left" indent="1"/>
    </xf>
    <xf numFmtId="49" fontId="2" fillId="0" borderId="13" xfId="0" applyNumberFormat="1" applyFont="1" applyBorder="1" applyAlignment="1">
      <alignment horizontal="center" wrapText="1"/>
    </xf>
    <xf numFmtId="0" fontId="2" fillId="0" borderId="11" xfId="0" applyFont="1" applyBorder="1" applyAlignment="1" applyProtection="1">
      <alignment horizontal="left" wrapText="1"/>
      <protection locked="0"/>
    </xf>
    <xf numFmtId="49" fontId="2" fillId="0" borderId="11" xfId="0" applyNumberFormat="1" applyFont="1" applyBorder="1" applyAlignment="1" applyProtection="1">
      <alignment horizontal="center" wrapText="1"/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51" xfId="0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1" xfId="0" applyBorder="1" applyAlignment="1" applyProtection="1">
      <alignment horizontal="left" wrapText="1"/>
      <protection locked="0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9" fillId="0" borderId="48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</cellXfs>
  <cellStyles count="6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Обычный 4" xfId="55"/>
    <cellStyle name="Плохой" xfId="56" builtinId="27" customBuiltin="1"/>
    <cellStyle name="Плохой 2" xfId="57"/>
    <cellStyle name="Пояснение" xfId="58" builtinId="53" customBuiltin="1"/>
    <cellStyle name="Пояснение 2" xfId="59"/>
    <cellStyle name="Примечание" xfId="60" builtinId="10" customBuiltin="1"/>
    <cellStyle name="Примечание 2" xfId="61"/>
    <cellStyle name="Связанная ячейка" xfId="62" builtinId="24" customBuiltin="1"/>
    <cellStyle name="Связанная ячейка 2" xfId="63"/>
    <cellStyle name="Текст предупреждения" xfId="64" builtinId="11" customBuiltin="1"/>
    <cellStyle name="Текст предупреждения 2" xfId="65"/>
    <cellStyle name="Хороший" xfId="66" builtinId="26" customBuiltin="1"/>
    <cellStyle name="Хороший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184</xdr:row>
      <xdr:rowOff>57150</xdr:rowOff>
    </xdr:from>
    <xdr:to>
      <xdr:col>4</xdr:col>
      <xdr:colOff>1038225</xdr:colOff>
      <xdr:row>184</xdr:row>
      <xdr:rowOff>581025</xdr:rowOff>
    </xdr:to>
    <xdr:pic>
      <xdr:nvPicPr>
        <xdr:cNvPr id="127854" name="Рисунок 2">
          <a:extLst>
            <a:ext uri="{FF2B5EF4-FFF2-40B4-BE49-F238E27FC236}">
              <a16:creationId xmlns:a16="http://schemas.microsoft.com/office/drawing/2014/main" id="{625F31F4-019E-0AA4-C1D6-14FE90F1E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31203900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J197"/>
  <sheetViews>
    <sheetView tabSelected="1" zoomScaleNormal="100" workbookViewId="0"/>
  </sheetViews>
  <sheetFormatPr defaultRowHeight="15" x14ac:dyDescent="0.2"/>
  <cols>
    <col min="1" max="1" width="0.85546875" style="1" customWidth="1"/>
    <col min="2" max="2" width="62.28515625" style="10" customWidth="1"/>
    <col min="3" max="3" width="4.7109375" style="10" customWidth="1"/>
    <col min="4" max="4" width="5.5703125" style="10" customWidth="1"/>
    <col min="5" max="6" width="17.7109375" style="10" customWidth="1"/>
    <col min="7" max="8" width="17.7109375" style="9" customWidth="1"/>
    <col min="9" max="9" width="9.140625" style="1" hidden="1" customWidth="1"/>
    <col min="10" max="10" width="10.28515625" style="1" hidden="1" customWidth="1"/>
    <col min="11" max="11" width="0.85546875" style="1" customWidth="1"/>
    <col min="12" max="16384" width="9.140625" style="1"/>
  </cols>
  <sheetData>
    <row r="1" spans="2:10" ht="5.0999999999999996" customHeight="1" thickBot="1" x14ac:dyDescent="0.25"/>
    <row r="2" spans="2:10" ht="15.75" x14ac:dyDescent="0.25">
      <c r="B2" s="175" t="s">
        <v>0</v>
      </c>
      <c r="C2" s="176"/>
      <c r="D2" s="176"/>
      <c r="E2" s="176"/>
      <c r="F2" s="176"/>
      <c r="G2" s="176"/>
      <c r="H2" s="31" t="s">
        <v>1</v>
      </c>
      <c r="I2" s="5"/>
      <c r="J2" s="3" t="s">
        <v>134</v>
      </c>
    </row>
    <row r="3" spans="2:10" x14ac:dyDescent="0.2">
      <c r="B3" s="2"/>
      <c r="C3" s="2"/>
      <c r="D3" s="2"/>
      <c r="E3" s="2"/>
      <c r="F3" s="2"/>
      <c r="G3" s="6" t="s">
        <v>105</v>
      </c>
      <c r="H3" s="32" t="s">
        <v>2</v>
      </c>
      <c r="I3" s="5" t="s">
        <v>228</v>
      </c>
      <c r="J3" s="3" t="s">
        <v>133</v>
      </c>
    </row>
    <row r="4" spans="2:10" x14ac:dyDescent="0.2">
      <c r="B4" s="4"/>
      <c r="C4" s="3" t="s">
        <v>110</v>
      </c>
      <c r="D4" s="177" t="s">
        <v>223</v>
      </c>
      <c r="E4" s="177"/>
      <c r="F4" s="3"/>
      <c r="G4" s="6" t="s">
        <v>106</v>
      </c>
      <c r="H4" s="29">
        <v>45658</v>
      </c>
      <c r="I4" s="5" t="s">
        <v>231</v>
      </c>
      <c r="J4" s="3" t="s">
        <v>135</v>
      </c>
    </row>
    <row r="5" spans="2:10" x14ac:dyDescent="0.2">
      <c r="B5" s="4" t="s">
        <v>111</v>
      </c>
      <c r="C5" s="179" t="s">
        <v>221</v>
      </c>
      <c r="D5" s="179"/>
      <c r="E5" s="179"/>
      <c r="F5" s="179"/>
      <c r="G5" s="6" t="s">
        <v>107</v>
      </c>
      <c r="H5" s="28" t="s">
        <v>224</v>
      </c>
      <c r="I5" s="5" t="s">
        <v>229</v>
      </c>
      <c r="J5" s="3" t="s">
        <v>136</v>
      </c>
    </row>
    <row r="6" spans="2:10" ht="29.25" customHeight="1" x14ac:dyDescent="0.2">
      <c r="B6" s="4" t="s">
        <v>112</v>
      </c>
      <c r="C6" s="174"/>
      <c r="D6" s="174"/>
      <c r="E6" s="174"/>
      <c r="F6" s="174"/>
      <c r="G6" s="6" t="s">
        <v>125</v>
      </c>
      <c r="H6" s="133">
        <v>6143031142</v>
      </c>
      <c r="I6" s="5"/>
      <c r="J6" s="3" t="s">
        <v>137</v>
      </c>
    </row>
    <row r="7" spans="2:10" ht="25.5" customHeight="1" x14ac:dyDescent="0.2">
      <c r="B7" s="4" t="s">
        <v>113</v>
      </c>
      <c r="C7" s="174" t="s">
        <v>226</v>
      </c>
      <c r="D7" s="174"/>
      <c r="E7" s="174"/>
      <c r="F7" s="174"/>
      <c r="G7" s="6" t="s">
        <v>126</v>
      </c>
      <c r="H7" s="27" t="s">
        <v>272</v>
      </c>
      <c r="I7" s="5" t="s">
        <v>230</v>
      </c>
      <c r="J7" s="3" t="s">
        <v>138</v>
      </c>
    </row>
    <row r="8" spans="2:10" x14ac:dyDescent="0.2">
      <c r="C8" s="178"/>
      <c r="D8" s="178"/>
      <c r="E8" s="178"/>
      <c r="F8" s="178"/>
      <c r="G8" s="6" t="s">
        <v>107</v>
      </c>
      <c r="H8" s="28"/>
      <c r="I8" s="5"/>
      <c r="J8" s="3" t="s">
        <v>139</v>
      </c>
    </row>
    <row r="9" spans="2:10" ht="28.5" customHeight="1" x14ac:dyDescent="0.2">
      <c r="B9" s="4" t="s">
        <v>114</v>
      </c>
      <c r="C9" s="179"/>
      <c r="D9" s="179"/>
      <c r="E9" s="179"/>
      <c r="F9" s="179"/>
      <c r="G9" s="6" t="s">
        <v>125</v>
      </c>
      <c r="H9" s="28"/>
      <c r="I9" s="5"/>
      <c r="J9" s="3" t="s">
        <v>140</v>
      </c>
    </row>
    <row r="10" spans="2:10" x14ac:dyDescent="0.2">
      <c r="B10" s="3" t="s">
        <v>3</v>
      </c>
      <c r="C10"/>
      <c r="D10" s="5"/>
      <c r="E10" s="7"/>
      <c r="F10" s="7"/>
      <c r="G10" s="6" t="s">
        <v>108</v>
      </c>
      <c r="H10" s="134"/>
      <c r="I10" s="5" t="s">
        <v>227</v>
      </c>
      <c r="J10" s="3" t="s">
        <v>141</v>
      </c>
    </row>
    <row r="11" spans="2:10" ht="15.75" thickBot="1" x14ac:dyDescent="0.25">
      <c r="B11" s="4" t="s">
        <v>203</v>
      </c>
      <c r="C11"/>
      <c r="D11" s="5"/>
      <c r="E11" s="7"/>
      <c r="F11" s="7"/>
      <c r="G11" s="6" t="s">
        <v>109</v>
      </c>
      <c r="H11" s="8">
        <v>383</v>
      </c>
      <c r="I11" s="5"/>
      <c r="J11" s="3" t="s">
        <v>142</v>
      </c>
    </row>
    <row r="12" spans="2:10" x14ac:dyDescent="0.2">
      <c r="B12" s="7"/>
      <c r="C12" s="7"/>
      <c r="D12" s="7"/>
      <c r="E12" s="7"/>
      <c r="F12" s="7"/>
      <c r="G12" s="7"/>
      <c r="H12" s="7"/>
      <c r="I12" s="5"/>
      <c r="J12" s="3" t="s">
        <v>143</v>
      </c>
    </row>
    <row r="13" spans="2:10" s="3" customFormat="1" ht="12" customHeight="1" x14ac:dyDescent="0.2">
      <c r="B13" s="41"/>
      <c r="C13" s="42" t="s">
        <v>4</v>
      </c>
      <c r="D13" s="171" t="s">
        <v>5</v>
      </c>
      <c r="E13" s="43" t="s">
        <v>6</v>
      </c>
      <c r="F13" s="43" t="s">
        <v>127</v>
      </c>
      <c r="G13" s="44" t="s">
        <v>130</v>
      </c>
      <c r="H13" s="45"/>
      <c r="I13" s="5"/>
      <c r="J13" s="3" t="s">
        <v>144</v>
      </c>
    </row>
    <row r="14" spans="2:10" s="3" customFormat="1" ht="12" customHeight="1" x14ac:dyDescent="0.2">
      <c r="B14" s="46" t="s">
        <v>7</v>
      </c>
      <c r="C14" s="47" t="s">
        <v>8</v>
      </c>
      <c r="D14" s="172"/>
      <c r="E14" s="48" t="s">
        <v>9</v>
      </c>
      <c r="F14" s="48" t="s">
        <v>128</v>
      </c>
      <c r="G14" s="49" t="s">
        <v>131</v>
      </c>
      <c r="H14" s="50" t="s">
        <v>10</v>
      </c>
      <c r="I14" s="5" t="s">
        <v>225</v>
      </c>
      <c r="J14" s="3" t="s">
        <v>145</v>
      </c>
    </row>
    <row r="15" spans="2:10" s="3" customFormat="1" ht="12" customHeight="1" x14ac:dyDescent="0.2">
      <c r="B15" s="51"/>
      <c r="C15" s="47" t="s">
        <v>11</v>
      </c>
      <c r="D15" s="173"/>
      <c r="E15" s="52" t="s">
        <v>12</v>
      </c>
      <c r="F15" s="48" t="s">
        <v>129</v>
      </c>
      <c r="G15" s="49" t="s">
        <v>132</v>
      </c>
      <c r="H15" s="50"/>
      <c r="I15" s="5"/>
      <c r="J15" s="3" t="s">
        <v>146</v>
      </c>
    </row>
    <row r="16" spans="2:10" s="3" customFormat="1" ht="12" customHeight="1" thickBot="1" x14ac:dyDescent="0.25">
      <c r="B16" s="53">
        <v>1</v>
      </c>
      <c r="C16" s="54">
        <v>2</v>
      </c>
      <c r="D16" s="54">
        <v>3</v>
      </c>
      <c r="E16" s="55">
        <v>4</v>
      </c>
      <c r="F16" s="55">
        <v>5</v>
      </c>
      <c r="G16" s="44" t="s">
        <v>13</v>
      </c>
      <c r="H16" s="56" t="s">
        <v>14</v>
      </c>
      <c r="I16" s="5"/>
      <c r="J16" s="3" t="s">
        <v>147</v>
      </c>
    </row>
    <row r="17" spans="2:10" s="3" customFormat="1" ht="24" x14ac:dyDescent="0.2">
      <c r="B17" s="57" t="s">
        <v>248</v>
      </c>
      <c r="C17" s="58" t="s">
        <v>15</v>
      </c>
      <c r="D17" s="59" t="s">
        <v>16</v>
      </c>
      <c r="E17" s="60">
        <f>E18+E21+E25+E28+E32+E35+E43+E46</f>
        <v>14666017.26</v>
      </c>
      <c r="F17" s="60">
        <f>F18+F21+F25+F28+F32+F35+F43+F46</f>
        <v>39861166.969999999</v>
      </c>
      <c r="G17" s="60">
        <f>G18+G21+G25+G28+G32+G35+G43+G46</f>
        <v>1348137.03</v>
      </c>
      <c r="H17" s="61">
        <f>H18+H21+H25+H28+H32+H35+H43+H46</f>
        <v>55875321.259999998</v>
      </c>
    </row>
    <row r="18" spans="2:10" s="3" customFormat="1" ht="24" x14ac:dyDescent="0.2">
      <c r="B18" s="62" t="s">
        <v>247</v>
      </c>
      <c r="C18" s="63" t="s">
        <v>17</v>
      </c>
      <c r="D18" s="64" t="s">
        <v>18</v>
      </c>
      <c r="E18" s="65">
        <f>SUM(E19:E20)</f>
        <v>0</v>
      </c>
      <c r="F18" s="65">
        <f>SUM(F19:F20)</f>
        <v>0</v>
      </c>
      <c r="G18" s="65">
        <f>SUM(G19:G20)</f>
        <v>115040.8</v>
      </c>
      <c r="H18" s="66">
        <f>SUM(H19:H20)</f>
        <v>115040.8</v>
      </c>
    </row>
    <row r="19" spans="2:10" s="3" customFormat="1" ht="11.25" x14ac:dyDescent="0.2">
      <c r="B19" s="132" t="s">
        <v>337</v>
      </c>
      <c r="C19" s="67" t="s">
        <v>17</v>
      </c>
      <c r="D19" s="130" t="s">
        <v>336</v>
      </c>
      <c r="E19" s="37"/>
      <c r="F19" s="37"/>
      <c r="G19" s="38">
        <v>115040.8</v>
      </c>
      <c r="H19" s="70">
        <f>SUM(E19:G19)</f>
        <v>115040.8</v>
      </c>
    </row>
    <row r="20" spans="2:10" s="3" customFormat="1" ht="11.25" hidden="1" x14ac:dyDescent="0.2">
      <c r="B20" s="71"/>
      <c r="C20" s="67"/>
      <c r="D20" s="68"/>
      <c r="E20" s="37"/>
      <c r="F20" s="37"/>
      <c r="G20" s="69"/>
      <c r="H20" s="70"/>
    </row>
    <row r="21" spans="2:10" s="3" customFormat="1" ht="24" x14ac:dyDescent="0.2">
      <c r="B21" s="62" t="s">
        <v>249</v>
      </c>
      <c r="C21" s="63" t="s">
        <v>19</v>
      </c>
      <c r="D21" s="64" t="s">
        <v>20</v>
      </c>
      <c r="E21" s="65">
        <f>SUM(E22:E24)</f>
        <v>0</v>
      </c>
      <c r="F21" s="65">
        <f>SUM(F22:F24)</f>
        <v>41187700</v>
      </c>
      <c r="G21" s="65">
        <f>SUM(G22:G24)</f>
        <v>280155.43</v>
      </c>
      <c r="H21" s="66">
        <f>SUM(H22:H24)</f>
        <v>41467855.43</v>
      </c>
    </row>
    <row r="22" spans="2:10" s="3" customFormat="1" ht="11.25" x14ac:dyDescent="0.2">
      <c r="B22" s="132" t="s">
        <v>332</v>
      </c>
      <c r="C22" s="67" t="s">
        <v>19</v>
      </c>
      <c r="D22" s="130" t="s">
        <v>333</v>
      </c>
      <c r="E22" s="38"/>
      <c r="F22" s="38">
        <v>41187700</v>
      </c>
      <c r="G22" s="38">
        <v>199460</v>
      </c>
      <c r="H22" s="70">
        <f>SUM(E22:G22)</f>
        <v>41387160</v>
      </c>
    </row>
    <row r="23" spans="2:10" s="3" customFormat="1" ht="11.25" x14ac:dyDescent="0.2">
      <c r="B23" s="132" t="s">
        <v>335</v>
      </c>
      <c r="C23" s="67" t="s">
        <v>19</v>
      </c>
      <c r="D23" s="130" t="s">
        <v>334</v>
      </c>
      <c r="E23" s="38"/>
      <c r="F23" s="38"/>
      <c r="G23" s="38">
        <v>80695.429999999993</v>
      </c>
      <c r="H23" s="70">
        <f>SUM(E23:G23)</f>
        <v>80695.429999999993</v>
      </c>
    </row>
    <row r="24" spans="2:10" s="3" customFormat="1" ht="11.25" hidden="1" x14ac:dyDescent="0.2">
      <c r="B24" s="71"/>
      <c r="C24" s="67"/>
      <c r="D24" s="68"/>
      <c r="E24" s="37"/>
      <c r="F24" s="69"/>
      <c r="G24" s="69"/>
      <c r="H24" s="70"/>
    </row>
    <row r="25" spans="2:10" s="3" customFormat="1" ht="24" x14ac:dyDescent="0.2">
      <c r="B25" s="62" t="s">
        <v>250</v>
      </c>
      <c r="C25" s="63" t="s">
        <v>21</v>
      </c>
      <c r="D25" s="64" t="s">
        <v>22</v>
      </c>
      <c r="E25" s="65">
        <f>SUM(E26:E27)</f>
        <v>0</v>
      </c>
      <c r="F25" s="65">
        <f>SUM(F26:F27)</f>
        <v>0</v>
      </c>
      <c r="G25" s="65">
        <f>SUM(G26:G27)</f>
        <v>0</v>
      </c>
      <c r="H25" s="66">
        <f>SUM(H26:H27)</f>
        <v>0</v>
      </c>
    </row>
    <row r="26" spans="2:10" s="3" customFormat="1" ht="11.25" x14ac:dyDescent="0.2">
      <c r="B26" s="147"/>
      <c r="C26" s="148"/>
      <c r="D26" s="149"/>
      <c r="E26" s="150"/>
      <c r="F26" s="150"/>
      <c r="G26" s="146"/>
      <c r="H26" s="151">
        <f>SUM(E26:G26)</f>
        <v>0</v>
      </c>
      <c r="I26" s="145"/>
      <c r="J26" s="145"/>
    </row>
    <row r="27" spans="2:10" s="3" customFormat="1" ht="11.25" hidden="1" x14ac:dyDescent="0.2">
      <c r="B27" s="71"/>
      <c r="C27" s="67"/>
      <c r="D27" s="68"/>
      <c r="E27" s="37"/>
      <c r="F27" s="37"/>
      <c r="G27" s="69"/>
      <c r="H27" s="70"/>
    </row>
    <row r="28" spans="2:10" s="3" customFormat="1" ht="24" x14ac:dyDescent="0.2">
      <c r="B28" s="62" t="s">
        <v>251</v>
      </c>
      <c r="C28" s="63" t="s">
        <v>23</v>
      </c>
      <c r="D28" s="64" t="s">
        <v>24</v>
      </c>
      <c r="E28" s="65">
        <f>SUM(E29:E31)</f>
        <v>14449017.26</v>
      </c>
      <c r="F28" s="65">
        <f>SUM(F29:F31)</f>
        <v>0</v>
      </c>
      <c r="G28" s="65">
        <f>SUM(G29:G31)</f>
        <v>950173.56</v>
      </c>
      <c r="H28" s="66">
        <f>SUM(H29:H31)</f>
        <v>15399190.82</v>
      </c>
    </row>
    <row r="29" spans="2:10" s="3" customFormat="1" ht="22.5" x14ac:dyDescent="0.2">
      <c r="B29" s="132" t="s">
        <v>329</v>
      </c>
      <c r="C29" s="67" t="s">
        <v>23</v>
      </c>
      <c r="D29" s="130" t="s">
        <v>328</v>
      </c>
      <c r="E29" s="38">
        <v>14449017.26</v>
      </c>
      <c r="F29" s="37"/>
      <c r="G29" s="38"/>
      <c r="H29" s="70">
        <f>SUM(E29:G29)</f>
        <v>14449017.26</v>
      </c>
    </row>
    <row r="30" spans="2:10" s="3" customFormat="1" ht="33.75" x14ac:dyDescent="0.2">
      <c r="B30" s="132" t="s">
        <v>331</v>
      </c>
      <c r="C30" s="67" t="s">
        <v>23</v>
      </c>
      <c r="D30" s="130" t="s">
        <v>330</v>
      </c>
      <c r="E30" s="38"/>
      <c r="F30" s="37"/>
      <c r="G30" s="38">
        <v>950173.56</v>
      </c>
      <c r="H30" s="70">
        <f>SUM(E30:G30)</f>
        <v>950173.56</v>
      </c>
    </row>
    <row r="31" spans="2:10" s="3" customFormat="1" ht="11.25" hidden="1" x14ac:dyDescent="0.2">
      <c r="B31" s="71"/>
      <c r="C31" s="67"/>
      <c r="D31" s="68"/>
      <c r="E31" s="69"/>
      <c r="F31" s="37"/>
      <c r="G31" s="69"/>
      <c r="H31" s="70"/>
    </row>
    <row r="32" spans="2:10" s="3" customFormat="1" ht="24" x14ac:dyDescent="0.2">
      <c r="B32" s="62" t="s">
        <v>275</v>
      </c>
      <c r="C32" s="63" t="s">
        <v>172</v>
      </c>
      <c r="D32" s="64" t="s">
        <v>30</v>
      </c>
      <c r="E32" s="65">
        <f>SUM(E33:E34)</f>
        <v>217000</v>
      </c>
      <c r="F32" s="65">
        <f>SUM(F33:F34)</f>
        <v>0</v>
      </c>
      <c r="G32" s="65">
        <f>SUM(G33:G34)</f>
        <v>0</v>
      </c>
      <c r="H32" s="66">
        <f>SUM(H33:H34)</f>
        <v>217000</v>
      </c>
    </row>
    <row r="33" spans="2:10" s="3" customFormat="1" ht="22.5" x14ac:dyDescent="0.2">
      <c r="B33" s="132" t="s">
        <v>326</v>
      </c>
      <c r="C33" s="67" t="s">
        <v>172</v>
      </c>
      <c r="D33" s="130" t="s">
        <v>327</v>
      </c>
      <c r="E33" s="38">
        <v>217000</v>
      </c>
      <c r="F33" s="38"/>
      <c r="G33" s="38"/>
      <c r="H33" s="70">
        <f>SUM(E33:G33)</f>
        <v>217000</v>
      </c>
    </row>
    <row r="34" spans="2:10" s="3" customFormat="1" ht="11.25" hidden="1" x14ac:dyDescent="0.2">
      <c r="B34" s="71"/>
      <c r="C34" s="67"/>
      <c r="D34" s="68"/>
      <c r="E34" s="69"/>
      <c r="F34" s="69"/>
      <c r="G34" s="69"/>
      <c r="H34" s="70"/>
    </row>
    <row r="35" spans="2:10" s="3" customFormat="1" ht="24" x14ac:dyDescent="0.2">
      <c r="B35" s="62" t="s">
        <v>252</v>
      </c>
      <c r="C35" s="63" t="s">
        <v>25</v>
      </c>
      <c r="D35" s="64" t="s">
        <v>26</v>
      </c>
      <c r="E35" s="65">
        <f>SUM(E36:E37)</f>
        <v>0</v>
      </c>
      <c r="F35" s="65">
        <f>SUM(F36:F37)</f>
        <v>-1546405.03</v>
      </c>
      <c r="G35" s="65">
        <f>SUM(G36:G37)</f>
        <v>2767.24</v>
      </c>
      <c r="H35" s="66">
        <f>SUM(H36:H37)</f>
        <v>-1543637.79</v>
      </c>
    </row>
    <row r="36" spans="2:10" s="3" customFormat="1" ht="11.25" x14ac:dyDescent="0.2">
      <c r="B36" s="132" t="s">
        <v>325</v>
      </c>
      <c r="C36" s="67" t="s">
        <v>25</v>
      </c>
      <c r="D36" s="130" t="s">
        <v>324</v>
      </c>
      <c r="E36" s="38"/>
      <c r="F36" s="38">
        <v>-1546405.03</v>
      </c>
      <c r="G36" s="38">
        <v>2767.24</v>
      </c>
      <c r="H36" s="70">
        <f>SUM(E36:G36)</f>
        <v>-1543637.79</v>
      </c>
    </row>
    <row r="37" spans="2:10" s="3" customFormat="1" ht="0.75" customHeight="1" thickBot="1" x14ac:dyDescent="0.25">
      <c r="B37" s="72"/>
      <c r="C37" s="73"/>
      <c r="D37" s="74"/>
      <c r="E37" s="75"/>
      <c r="F37" s="75"/>
      <c r="G37" s="75"/>
      <c r="H37" s="76"/>
    </row>
    <row r="38" spans="2:10" s="3" customFormat="1" ht="12.2" customHeight="1" x14ac:dyDescent="0.2">
      <c r="H38" s="3" t="s">
        <v>28</v>
      </c>
      <c r="J38" s="36" t="s">
        <v>168</v>
      </c>
    </row>
    <row r="39" spans="2:10" s="3" customFormat="1" ht="12.2" customHeight="1" x14ac:dyDescent="0.2">
      <c r="B39" s="41"/>
      <c r="C39" s="42" t="s">
        <v>4</v>
      </c>
      <c r="D39" s="171" t="s">
        <v>5</v>
      </c>
      <c r="E39" s="43" t="s">
        <v>6</v>
      </c>
      <c r="F39" s="43" t="s">
        <v>127</v>
      </c>
      <c r="G39" s="44" t="s">
        <v>130</v>
      </c>
      <c r="H39" s="45"/>
      <c r="J39" s="36" t="s">
        <v>169</v>
      </c>
    </row>
    <row r="40" spans="2:10" s="3" customFormat="1" ht="12.2" customHeight="1" x14ac:dyDescent="0.2">
      <c r="B40" s="46" t="s">
        <v>7</v>
      </c>
      <c r="C40" s="47" t="s">
        <v>8</v>
      </c>
      <c r="D40" s="172"/>
      <c r="E40" s="48" t="s">
        <v>9</v>
      </c>
      <c r="F40" s="48" t="s">
        <v>128</v>
      </c>
      <c r="G40" s="49" t="s">
        <v>131</v>
      </c>
      <c r="H40" s="50" t="s">
        <v>10</v>
      </c>
      <c r="J40" s="36" t="s">
        <v>170</v>
      </c>
    </row>
    <row r="41" spans="2:10" s="3" customFormat="1" ht="12.2" customHeight="1" x14ac:dyDescent="0.2">
      <c r="B41" s="51"/>
      <c r="C41" s="47" t="s">
        <v>11</v>
      </c>
      <c r="D41" s="173"/>
      <c r="E41" s="52" t="s">
        <v>12</v>
      </c>
      <c r="F41" s="48" t="s">
        <v>129</v>
      </c>
      <c r="G41" s="49" t="s">
        <v>132</v>
      </c>
      <c r="H41" s="50"/>
      <c r="J41" s="36" t="s">
        <v>171</v>
      </c>
    </row>
    <row r="42" spans="2:10" s="3" customFormat="1" ht="12.2" customHeight="1" thickBot="1" x14ac:dyDescent="0.25">
      <c r="B42" s="53">
        <v>1</v>
      </c>
      <c r="C42" s="54">
        <v>2</v>
      </c>
      <c r="D42" s="54">
        <v>3</v>
      </c>
      <c r="E42" s="55">
        <v>4</v>
      </c>
      <c r="F42" s="55">
        <v>5</v>
      </c>
      <c r="G42" s="44" t="s">
        <v>13</v>
      </c>
      <c r="H42" s="45" t="s">
        <v>14</v>
      </c>
    </row>
    <row r="43" spans="2:10" s="3" customFormat="1" ht="24" x14ac:dyDescent="0.2">
      <c r="B43" s="77" t="s">
        <v>253</v>
      </c>
      <c r="C43" s="58" t="s">
        <v>16</v>
      </c>
      <c r="D43" s="59" t="s">
        <v>27</v>
      </c>
      <c r="E43" s="78">
        <f>SUM(E44:E45)</f>
        <v>0</v>
      </c>
      <c r="F43" s="78">
        <f>SUM(F44:F45)</f>
        <v>0</v>
      </c>
      <c r="G43" s="78">
        <f>SUM(G44:G45)</f>
        <v>0</v>
      </c>
      <c r="H43" s="79">
        <f>SUM(H44:H45)</f>
        <v>0</v>
      </c>
    </row>
    <row r="44" spans="2:10" s="3" customFormat="1" ht="11.25" x14ac:dyDescent="0.2">
      <c r="B44" s="140"/>
      <c r="C44" s="141"/>
      <c r="D44" s="142"/>
      <c r="E44" s="143"/>
      <c r="F44" s="143"/>
      <c r="G44" s="143"/>
      <c r="H44" s="144">
        <f>SUM(E44:G44)</f>
        <v>0</v>
      </c>
      <c r="I44" s="145"/>
      <c r="J44" s="145"/>
    </row>
    <row r="45" spans="2:10" s="3" customFormat="1" ht="11.25" hidden="1" x14ac:dyDescent="0.2">
      <c r="B45" s="85"/>
      <c r="C45" s="81"/>
      <c r="D45" s="82"/>
      <c r="E45" s="83"/>
      <c r="F45" s="83"/>
      <c r="G45" s="83"/>
      <c r="H45" s="84"/>
    </row>
    <row r="46" spans="2:10" s="3" customFormat="1" ht="36" x14ac:dyDescent="0.2">
      <c r="B46" s="62" t="s">
        <v>254</v>
      </c>
      <c r="C46" s="63" t="s">
        <v>173</v>
      </c>
      <c r="D46" s="64" t="s">
        <v>33</v>
      </c>
      <c r="E46" s="86">
        <f>SUM(E47:E50)</f>
        <v>0</v>
      </c>
      <c r="F46" s="86">
        <f>SUM(F47:F50)</f>
        <v>219872</v>
      </c>
      <c r="G46" s="86">
        <f>SUM(G47:G50)</f>
        <v>0</v>
      </c>
      <c r="H46" s="87">
        <f>SUM(H47:H50)</f>
        <v>219872</v>
      </c>
    </row>
    <row r="47" spans="2:10" s="3" customFormat="1" ht="33.75" x14ac:dyDescent="0.2">
      <c r="B47" s="80" t="s">
        <v>318</v>
      </c>
      <c r="C47" s="81" t="s">
        <v>173</v>
      </c>
      <c r="D47" s="131" t="s">
        <v>319</v>
      </c>
      <c r="E47" s="25"/>
      <c r="F47" s="25">
        <v>30</v>
      </c>
      <c r="G47" s="25"/>
      <c r="H47" s="84">
        <f>SUM(E47:G47)</f>
        <v>30</v>
      </c>
    </row>
    <row r="48" spans="2:10" s="3" customFormat="1" ht="33.75" x14ac:dyDescent="0.2">
      <c r="B48" s="80" t="s">
        <v>320</v>
      </c>
      <c r="C48" s="81" t="s">
        <v>173</v>
      </c>
      <c r="D48" s="131" t="s">
        <v>321</v>
      </c>
      <c r="E48" s="25"/>
      <c r="F48" s="25">
        <v>197842</v>
      </c>
      <c r="G48" s="25"/>
      <c r="H48" s="84">
        <f>SUM(E48:G48)</f>
        <v>197842</v>
      </c>
    </row>
    <row r="49" spans="2:8" s="3" customFormat="1" ht="22.5" x14ac:dyDescent="0.2">
      <c r="B49" s="80" t="s">
        <v>323</v>
      </c>
      <c r="C49" s="81" t="s">
        <v>173</v>
      </c>
      <c r="D49" s="131" t="s">
        <v>322</v>
      </c>
      <c r="E49" s="25"/>
      <c r="F49" s="25">
        <v>22000</v>
      </c>
      <c r="G49" s="25"/>
      <c r="H49" s="84">
        <f>SUM(E49:G49)</f>
        <v>22000</v>
      </c>
    </row>
    <row r="50" spans="2:8" s="3" customFormat="1" ht="11.25" hidden="1" x14ac:dyDescent="0.2">
      <c r="B50" s="85"/>
      <c r="C50" s="81"/>
      <c r="D50" s="82"/>
      <c r="E50" s="83"/>
      <c r="F50" s="83"/>
      <c r="G50" s="83"/>
      <c r="H50" s="84"/>
    </row>
    <row r="51" spans="2:8" s="3" customFormat="1" ht="24" x14ac:dyDescent="0.2">
      <c r="B51" s="88" t="s">
        <v>255</v>
      </c>
      <c r="C51" s="63" t="s">
        <v>24</v>
      </c>
      <c r="D51" s="64" t="s">
        <v>29</v>
      </c>
      <c r="E51" s="89">
        <f>E52+E57+E65+E68+E71+E74+E79+E83+E91</f>
        <v>14581764.67</v>
      </c>
      <c r="F51" s="89">
        <f>F52+F57+F65+F68+F71+F74+F79+F83+F91</f>
        <v>37685833.390000001</v>
      </c>
      <c r="G51" s="89">
        <f>G52+G57+G65+G68+G71+G74+G79+G83+G91</f>
        <v>569674.44999999995</v>
      </c>
      <c r="H51" s="90">
        <f>H52+H57+H65+H68+H71+H74+H79+H83+H91</f>
        <v>52837272.509999998</v>
      </c>
    </row>
    <row r="52" spans="2:8" s="3" customFormat="1" ht="24" x14ac:dyDescent="0.2">
      <c r="B52" s="62" t="s">
        <v>245</v>
      </c>
      <c r="C52" s="63" t="s">
        <v>30</v>
      </c>
      <c r="D52" s="64" t="s">
        <v>31</v>
      </c>
      <c r="E52" s="86">
        <f>SUM(E53:E56)</f>
        <v>1348951.67</v>
      </c>
      <c r="F52" s="86">
        <f>SUM(F53:F56)</f>
        <v>26898151.329999998</v>
      </c>
      <c r="G52" s="86">
        <f>SUM(G53:G56)</f>
        <v>30951.040000000001</v>
      </c>
      <c r="H52" s="87">
        <f>SUM(H53:H56)</f>
        <v>28278054.039999999</v>
      </c>
    </row>
    <row r="53" spans="2:8" s="3" customFormat="1" ht="11.25" x14ac:dyDescent="0.2">
      <c r="B53" s="80" t="s">
        <v>313</v>
      </c>
      <c r="C53" s="81" t="s">
        <v>30</v>
      </c>
      <c r="D53" s="131" t="s">
        <v>312</v>
      </c>
      <c r="E53" s="25">
        <v>1036061.2</v>
      </c>
      <c r="F53" s="25">
        <v>20657265.07</v>
      </c>
      <c r="G53" s="25">
        <v>23771.919999999998</v>
      </c>
      <c r="H53" s="84">
        <f>SUM(E53:G53)</f>
        <v>21717098.190000001</v>
      </c>
    </row>
    <row r="54" spans="2:8" s="3" customFormat="1" ht="11.25" x14ac:dyDescent="0.2">
      <c r="B54" s="80" t="s">
        <v>315</v>
      </c>
      <c r="C54" s="81" t="s">
        <v>30</v>
      </c>
      <c r="D54" s="131" t="s">
        <v>314</v>
      </c>
      <c r="E54" s="25"/>
      <c r="F54" s="25">
        <v>3600</v>
      </c>
      <c r="G54" s="25"/>
      <c r="H54" s="84">
        <f>SUM(E54:G54)</f>
        <v>3600</v>
      </c>
    </row>
    <row r="55" spans="2:8" s="3" customFormat="1" ht="11.25" x14ac:dyDescent="0.2">
      <c r="B55" s="80" t="s">
        <v>316</v>
      </c>
      <c r="C55" s="81" t="s">
        <v>30</v>
      </c>
      <c r="D55" s="131" t="s">
        <v>317</v>
      </c>
      <c r="E55" s="25">
        <v>312890.46999999997</v>
      </c>
      <c r="F55" s="25">
        <v>6237286.2599999998</v>
      </c>
      <c r="G55" s="25">
        <v>7179.12</v>
      </c>
      <c r="H55" s="84">
        <f>SUM(E55:G55)</f>
        <v>6557355.8499999996</v>
      </c>
    </row>
    <row r="56" spans="2:8" s="3" customFormat="1" ht="12.2" hidden="1" customHeight="1" x14ac:dyDescent="0.2">
      <c r="B56" s="85"/>
      <c r="C56" s="81"/>
      <c r="D56" s="82"/>
      <c r="E56" s="83"/>
      <c r="F56" s="83"/>
      <c r="G56" s="83"/>
      <c r="H56" s="84"/>
    </row>
    <row r="57" spans="2:8" s="3" customFormat="1" ht="24" x14ac:dyDescent="0.2">
      <c r="B57" s="62" t="s">
        <v>246</v>
      </c>
      <c r="C57" s="63" t="s">
        <v>26</v>
      </c>
      <c r="D57" s="64" t="s">
        <v>32</v>
      </c>
      <c r="E57" s="86">
        <f>SUM(E58:E64)</f>
        <v>5330196.96</v>
      </c>
      <c r="F57" s="86">
        <f>SUM(F58:F64)</f>
        <v>7963924.9100000001</v>
      </c>
      <c r="G57" s="86">
        <f>SUM(G58:G64)</f>
        <v>303491.46999999997</v>
      </c>
      <c r="H57" s="87">
        <f>SUM(H58:H64)</f>
        <v>13597613.34</v>
      </c>
    </row>
    <row r="58" spans="2:8" s="3" customFormat="1" ht="11.25" x14ac:dyDescent="0.2">
      <c r="B58" s="80" t="s">
        <v>300</v>
      </c>
      <c r="C58" s="81" t="s">
        <v>26</v>
      </c>
      <c r="D58" s="131" t="s">
        <v>301</v>
      </c>
      <c r="E58" s="25"/>
      <c r="F58" s="25">
        <v>140029.98000000001</v>
      </c>
      <c r="G58" s="25"/>
      <c r="H58" s="84">
        <f t="shared" ref="H58:H63" si="0">SUM(E58:G58)</f>
        <v>140029.98000000001</v>
      </c>
    </row>
    <row r="59" spans="2:8" s="3" customFormat="1" ht="11.25" x14ac:dyDescent="0.2">
      <c r="B59" s="80" t="s">
        <v>302</v>
      </c>
      <c r="C59" s="81" t="s">
        <v>26</v>
      </c>
      <c r="D59" s="131" t="s">
        <v>303</v>
      </c>
      <c r="E59" s="25"/>
      <c r="F59" s="25">
        <v>2572</v>
      </c>
      <c r="G59" s="25"/>
      <c r="H59" s="84">
        <f t="shared" si="0"/>
        <v>2572</v>
      </c>
    </row>
    <row r="60" spans="2:8" s="3" customFormat="1" ht="11.25" x14ac:dyDescent="0.2">
      <c r="B60" s="80" t="s">
        <v>305</v>
      </c>
      <c r="C60" s="81" t="s">
        <v>26</v>
      </c>
      <c r="D60" s="131" t="s">
        <v>304</v>
      </c>
      <c r="E60" s="25"/>
      <c r="F60" s="25">
        <v>2986319.14</v>
      </c>
      <c r="G60" s="25">
        <v>152550.23000000001</v>
      </c>
      <c r="H60" s="84">
        <f t="shared" si="0"/>
        <v>3138869.37</v>
      </c>
    </row>
    <row r="61" spans="2:8" s="3" customFormat="1" ht="11.25" x14ac:dyDescent="0.2">
      <c r="B61" s="80" t="s">
        <v>306</v>
      </c>
      <c r="C61" s="81" t="s">
        <v>26</v>
      </c>
      <c r="D61" s="131" t="s">
        <v>307</v>
      </c>
      <c r="E61" s="25"/>
      <c r="F61" s="25">
        <v>1813733.82</v>
      </c>
      <c r="G61" s="25">
        <v>8600</v>
      </c>
      <c r="H61" s="84">
        <f t="shared" si="0"/>
        <v>1822333.82</v>
      </c>
    </row>
    <row r="62" spans="2:8" s="3" customFormat="1" ht="11.25" x14ac:dyDescent="0.2">
      <c r="B62" s="80" t="s">
        <v>309</v>
      </c>
      <c r="C62" s="81" t="s">
        <v>26</v>
      </c>
      <c r="D62" s="131" t="s">
        <v>308</v>
      </c>
      <c r="E62" s="25">
        <v>5330196.96</v>
      </c>
      <c r="F62" s="25">
        <v>3021269.97</v>
      </c>
      <c r="G62" s="25">
        <v>135350</v>
      </c>
      <c r="H62" s="84">
        <f t="shared" si="0"/>
        <v>8486816.9299999997</v>
      </c>
    </row>
    <row r="63" spans="2:8" s="3" customFormat="1" ht="11.25" x14ac:dyDescent="0.2">
      <c r="B63" s="80" t="s">
        <v>311</v>
      </c>
      <c r="C63" s="81" t="s">
        <v>26</v>
      </c>
      <c r="D63" s="131" t="s">
        <v>310</v>
      </c>
      <c r="E63" s="25"/>
      <c r="F63" s="25"/>
      <c r="G63" s="25">
        <v>6991.24</v>
      </c>
      <c r="H63" s="84">
        <f t="shared" si="0"/>
        <v>6991.24</v>
      </c>
    </row>
    <row r="64" spans="2:8" s="3" customFormat="1" ht="12.2" hidden="1" customHeight="1" x14ac:dyDescent="0.2">
      <c r="B64" s="85"/>
      <c r="C64" s="81"/>
      <c r="D64" s="82"/>
      <c r="E64" s="83"/>
      <c r="F64" s="83"/>
      <c r="G64" s="83"/>
      <c r="H64" s="84"/>
    </row>
    <row r="65" spans="2:10" s="3" customFormat="1" ht="24" x14ac:dyDescent="0.2">
      <c r="B65" s="62" t="s">
        <v>256</v>
      </c>
      <c r="C65" s="63" t="s">
        <v>33</v>
      </c>
      <c r="D65" s="64" t="s">
        <v>34</v>
      </c>
      <c r="E65" s="86">
        <f>SUM(E66:E67)</f>
        <v>0</v>
      </c>
      <c r="F65" s="86">
        <f>SUM(F66:F67)</f>
        <v>0</v>
      </c>
      <c r="G65" s="86">
        <f>SUM(G66:G67)</f>
        <v>0</v>
      </c>
      <c r="H65" s="87">
        <f>SUM(H66:H67)</f>
        <v>0</v>
      </c>
    </row>
    <row r="66" spans="2:10" s="3" customFormat="1" ht="11.25" x14ac:dyDescent="0.2">
      <c r="B66" s="140"/>
      <c r="C66" s="141"/>
      <c r="D66" s="142"/>
      <c r="E66" s="146"/>
      <c r="F66" s="143"/>
      <c r="G66" s="143"/>
      <c r="H66" s="144">
        <f>SUM(E66:G66)</f>
        <v>0</v>
      </c>
      <c r="I66" s="145"/>
      <c r="J66" s="145"/>
    </row>
    <row r="67" spans="2:10" s="3" customFormat="1" ht="11.25" hidden="1" x14ac:dyDescent="0.2">
      <c r="B67" s="85"/>
      <c r="C67" s="81"/>
      <c r="D67" s="82"/>
      <c r="E67" s="83"/>
      <c r="F67" s="83"/>
      <c r="G67" s="83"/>
      <c r="H67" s="84"/>
    </row>
    <row r="68" spans="2:10" s="3" customFormat="1" ht="24" x14ac:dyDescent="0.2">
      <c r="B68" s="62" t="s">
        <v>257</v>
      </c>
      <c r="C68" s="63" t="s">
        <v>31</v>
      </c>
      <c r="D68" s="64" t="s">
        <v>35</v>
      </c>
      <c r="E68" s="86">
        <f>SUM(E69:E70)</f>
        <v>0</v>
      </c>
      <c r="F68" s="86">
        <f>SUM(F69:F70)</f>
        <v>0</v>
      </c>
      <c r="G68" s="86">
        <f>SUM(G69:G70)</f>
        <v>0</v>
      </c>
      <c r="H68" s="87">
        <f>SUM(H69:H70)</f>
        <v>0</v>
      </c>
    </row>
    <row r="69" spans="2:10" s="3" customFormat="1" ht="11.25" x14ac:dyDescent="0.2">
      <c r="B69" s="140"/>
      <c r="C69" s="141"/>
      <c r="D69" s="142"/>
      <c r="E69" s="143"/>
      <c r="F69" s="143"/>
      <c r="G69" s="143"/>
      <c r="H69" s="144">
        <f>SUM(E69:G69)</f>
        <v>0</v>
      </c>
      <c r="I69" s="145"/>
      <c r="J69" s="145"/>
    </row>
    <row r="70" spans="2:10" s="3" customFormat="1" ht="11.25" hidden="1" x14ac:dyDescent="0.2">
      <c r="B70" s="85"/>
      <c r="C70" s="81"/>
      <c r="D70" s="82"/>
      <c r="E70" s="83"/>
      <c r="F70" s="83"/>
      <c r="G70" s="83"/>
      <c r="H70" s="84"/>
    </row>
    <row r="71" spans="2:10" s="3" customFormat="1" ht="24" x14ac:dyDescent="0.2">
      <c r="B71" s="62" t="s">
        <v>258</v>
      </c>
      <c r="C71" s="63" t="s">
        <v>34</v>
      </c>
      <c r="D71" s="64" t="s">
        <v>36</v>
      </c>
      <c r="E71" s="86">
        <f>SUM(E72:E73)</f>
        <v>0</v>
      </c>
      <c r="F71" s="86">
        <f>SUM(F72:F73)</f>
        <v>0</v>
      </c>
      <c r="G71" s="86">
        <f>SUM(G72:G73)</f>
        <v>0</v>
      </c>
      <c r="H71" s="87">
        <f>SUM(H72:H73)</f>
        <v>0</v>
      </c>
    </row>
    <row r="72" spans="2:10" s="3" customFormat="1" ht="11.25" x14ac:dyDescent="0.2">
      <c r="B72" s="140"/>
      <c r="C72" s="141"/>
      <c r="D72" s="142"/>
      <c r="E72" s="143"/>
      <c r="F72" s="143"/>
      <c r="G72" s="143"/>
      <c r="H72" s="144">
        <f>SUM(E72:G72)</f>
        <v>0</v>
      </c>
      <c r="I72" s="145"/>
      <c r="J72" s="145"/>
    </row>
    <row r="73" spans="2:10" s="3" customFormat="1" ht="11.25" hidden="1" x14ac:dyDescent="0.2">
      <c r="B73" s="85"/>
      <c r="C73" s="81"/>
      <c r="D73" s="82"/>
      <c r="E73" s="83"/>
      <c r="F73" s="83"/>
      <c r="G73" s="83"/>
      <c r="H73" s="84"/>
    </row>
    <row r="74" spans="2:10" s="3" customFormat="1" ht="24" x14ac:dyDescent="0.2">
      <c r="B74" s="62" t="s">
        <v>259</v>
      </c>
      <c r="C74" s="63" t="s">
        <v>35</v>
      </c>
      <c r="D74" s="64" t="s">
        <v>37</v>
      </c>
      <c r="E74" s="86">
        <f>SUM(E75:E78)</f>
        <v>4619348.5</v>
      </c>
      <c r="F74" s="86">
        <f>SUM(F75:F78)</f>
        <v>59187.66</v>
      </c>
      <c r="G74" s="86">
        <f>SUM(G75:G78)</f>
        <v>0</v>
      </c>
      <c r="H74" s="86">
        <f>SUM(H75:H78)</f>
        <v>4678536.16</v>
      </c>
    </row>
    <row r="75" spans="2:10" s="3" customFormat="1" ht="11.25" x14ac:dyDescent="0.2">
      <c r="B75" s="80" t="s">
        <v>295</v>
      </c>
      <c r="C75" s="81" t="s">
        <v>35</v>
      </c>
      <c r="D75" s="131" t="s">
        <v>294</v>
      </c>
      <c r="E75" s="25">
        <v>111045</v>
      </c>
      <c r="F75" s="25"/>
      <c r="G75" s="25"/>
      <c r="H75" s="84">
        <f>SUM(E75:G75)</f>
        <v>111045</v>
      </c>
    </row>
    <row r="76" spans="2:10" s="3" customFormat="1" ht="11.25" x14ac:dyDescent="0.2">
      <c r="B76" s="80" t="s">
        <v>296</v>
      </c>
      <c r="C76" s="81" t="s">
        <v>35</v>
      </c>
      <c r="D76" s="131" t="s">
        <v>297</v>
      </c>
      <c r="E76" s="25">
        <v>4508303.5</v>
      </c>
      <c r="F76" s="25"/>
      <c r="G76" s="25"/>
      <c r="H76" s="84">
        <f>SUM(E76:G76)</f>
        <v>4508303.5</v>
      </c>
    </row>
    <row r="77" spans="2:10" s="3" customFormat="1" ht="11.25" x14ac:dyDescent="0.2">
      <c r="B77" s="80" t="s">
        <v>299</v>
      </c>
      <c r="C77" s="81" t="s">
        <v>35</v>
      </c>
      <c r="D77" s="131" t="s">
        <v>298</v>
      </c>
      <c r="E77" s="25"/>
      <c r="F77" s="25">
        <v>59187.66</v>
      </c>
      <c r="G77" s="25"/>
      <c r="H77" s="84">
        <f>SUM(E77:G77)</f>
        <v>59187.66</v>
      </c>
    </row>
    <row r="78" spans="2:10" s="3" customFormat="1" ht="11.25" hidden="1" x14ac:dyDescent="0.2">
      <c r="B78" s="85"/>
      <c r="C78" s="81"/>
      <c r="D78" s="82"/>
      <c r="E78" s="83"/>
      <c r="F78" s="83"/>
      <c r="G78" s="83"/>
      <c r="H78" s="84"/>
    </row>
    <row r="79" spans="2:10" s="3" customFormat="1" ht="24" x14ac:dyDescent="0.2">
      <c r="B79" s="62" t="s">
        <v>260</v>
      </c>
      <c r="C79" s="63" t="s">
        <v>36</v>
      </c>
      <c r="D79" s="64" t="s">
        <v>40</v>
      </c>
      <c r="E79" s="86">
        <f>SUM(E80:E82)</f>
        <v>217915</v>
      </c>
      <c r="F79" s="86">
        <f>SUM(F80:F82)</f>
        <v>2499975.4900000002</v>
      </c>
      <c r="G79" s="86">
        <f>SUM(G80:G82)</f>
        <v>232538.02</v>
      </c>
      <c r="H79" s="87">
        <f>SUM(H80:H82)</f>
        <v>2950428.51</v>
      </c>
    </row>
    <row r="80" spans="2:10" s="3" customFormat="1" ht="11.25" x14ac:dyDescent="0.2">
      <c r="B80" s="80" t="s">
        <v>290</v>
      </c>
      <c r="C80" s="81" t="s">
        <v>36</v>
      </c>
      <c r="D80" s="131" t="s">
        <v>291</v>
      </c>
      <c r="E80" s="25"/>
      <c r="F80" s="25">
        <v>1868864.27</v>
      </c>
      <c r="G80" s="25">
        <v>223783.04000000001</v>
      </c>
      <c r="H80" s="84">
        <f>SUM(E80:G80)</f>
        <v>2092647.31</v>
      </c>
    </row>
    <row r="81" spans="2:10" s="3" customFormat="1" ht="11.25" x14ac:dyDescent="0.2">
      <c r="B81" s="80" t="s">
        <v>292</v>
      </c>
      <c r="C81" s="81" t="s">
        <v>36</v>
      </c>
      <c r="D81" s="131" t="s">
        <v>293</v>
      </c>
      <c r="E81" s="25">
        <v>217915</v>
      </c>
      <c r="F81" s="25">
        <v>631111.22</v>
      </c>
      <c r="G81" s="25">
        <v>8754.98</v>
      </c>
      <c r="H81" s="84">
        <f>SUM(E81:G81)</f>
        <v>857781.2</v>
      </c>
    </row>
    <row r="82" spans="2:10" s="3" customFormat="1" ht="12.2" hidden="1" customHeight="1" x14ac:dyDescent="0.2">
      <c r="B82" s="85"/>
      <c r="C82" s="81"/>
      <c r="D82" s="82"/>
      <c r="E82" s="83"/>
      <c r="F82" s="83"/>
      <c r="G82" s="83"/>
      <c r="H82" s="84"/>
    </row>
    <row r="83" spans="2:10" s="3" customFormat="1" ht="36" x14ac:dyDescent="0.2">
      <c r="B83" s="62" t="s">
        <v>261</v>
      </c>
      <c r="C83" s="63" t="s">
        <v>37</v>
      </c>
      <c r="D83" s="64" t="s">
        <v>174</v>
      </c>
      <c r="E83" s="86">
        <f>SUM(E84:E85)</f>
        <v>0</v>
      </c>
      <c r="F83" s="86">
        <f>SUM(F84:F85)</f>
        <v>0</v>
      </c>
      <c r="G83" s="86">
        <f>SUM(G84:G85)</f>
        <v>0</v>
      </c>
      <c r="H83" s="87">
        <f>SUM(H84:H85)</f>
        <v>0</v>
      </c>
    </row>
    <row r="84" spans="2:10" s="3" customFormat="1" ht="11.25" x14ac:dyDescent="0.2">
      <c r="B84" s="140"/>
      <c r="C84" s="141"/>
      <c r="D84" s="142"/>
      <c r="E84" s="143"/>
      <c r="F84" s="143"/>
      <c r="G84" s="143"/>
      <c r="H84" s="144">
        <f>SUM(E84:G84)</f>
        <v>0</v>
      </c>
      <c r="I84" s="145"/>
      <c r="J84" s="145"/>
    </row>
    <row r="85" spans="2:10" s="3" customFormat="1" ht="0.75" customHeight="1" thickBot="1" x14ac:dyDescent="0.25">
      <c r="B85" s="85"/>
      <c r="C85" s="91"/>
      <c r="D85" s="92"/>
      <c r="E85" s="93"/>
      <c r="F85" s="93"/>
      <c r="G85" s="93"/>
      <c r="H85" s="94"/>
    </row>
    <row r="86" spans="2:10" s="3" customFormat="1" ht="12.2" customHeight="1" x14ac:dyDescent="0.2">
      <c r="H86" s="3" t="s">
        <v>39</v>
      </c>
    </row>
    <row r="87" spans="2:10" s="3" customFormat="1" ht="12.2" customHeight="1" x14ac:dyDescent="0.2">
      <c r="B87" s="95"/>
      <c r="C87" s="42" t="s">
        <v>4</v>
      </c>
      <c r="D87" s="171" t="s">
        <v>5</v>
      </c>
      <c r="E87" s="43" t="s">
        <v>6</v>
      </c>
      <c r="F87" s="43" t="s">
        <v>127</v>
      </c>
      <c r="G87" s="44" t="s">
        <v>130</v>
      </c>
      <c r="H87" s="45"/>
    </row>
    <row r="88" spans="2:10" s="3" customFormat="1" ht="12.2" customHeight="1" x14ac:dyDescent="0.2">
      <c r="B88" s="47" t="s">
        <v>7</v>
      </c>
      <c r="C88" s="47" t="s">
        <v>8</v>
      </c>
      <c r="D88" s="172"/>
      <c r="E88" s="48" t="s">
        <v>9</v>
      </c>
      <c r="F88" s="48" t="s">
        <v>128</v>
      </c>
      <c r="G88" s="49" t="s">
        <v>131</v>
      </c>
      <c r="H88" s="50" t="s">
        <v>10</v>
      </c>
    </row>
    <row r="89" spans="2:10" s="3" customFormat="1" ht="12.2" customHeight="1" x14ac:dyDescent="0.2">
      <c r="B89" s="96"/>
      <c r="C89" s="97" t="s">
        <v>11</v>
      </c>
      <c r="D89" s="173"/>
      <c r="E89" s="52" t="s">
        <v>12</v>
      </c>
      <c r="F89" s="52" t="s">
        <v>129</v>
      </c>
      <c r="G89" s="98" t="s">
        <v>132</v>
      </c>
      <c r="H89" s="50"/>
    </row>
    <row r="90" spans="2:10" s="3" customFormat="1" ht="12.2" customHeight="1" thickBot="1" x14ac:dyDescent="0.25">
      <c r="B90" s="53">
        <v>1</v>
      </c>
      <c r="C90" s="99">
        <v>2</v>
      </c>
      <c r="D90" s="99">
        <v>3</v>
      </c>
      <c r="E90" s="100">
        <v>4</v>
      </c>
      <c r="F90" s="100">
        <v>5</v>
      </c>
      <c r="G90" s="101" t="s">
        <v>13</v>
      </c>
      <c r="H90" s="56" t="s">
        <v>14</v>
      </c>
    </row>
    <row r="91" spans="2:10" s="3" customFormat="1" ht="24" x14ac:dyDescent="0.2">
      <c r="B91" s="77" t="s">
        <v>276</v>
      </c>
      <c r="C91" s="58" t="s">
        <v>40</v>
      </c>
      <c r="D91" s="59" t="s">
        <v>38</v>
      </c>
      <c r="E91" s="78">
        <f>SUM(E92:E95)</f>
        <v>3065352.54</v>
      </c>
      <c r="F91" s="78">
        <f>SUM(F92:F95)</f>
        <v>264594</v>
      </c>
      <c r="G91" s="78">
        <f>SUM(G92:G95)</f>
        <v>2693.92</v>
      </c>
      <c r="H91" s="79">
        <f>SUM(H92:H95)</f>
        <v>3332640.46</v>
      </c>
    </row>
    <row r="92" spans="2:10" s="3" customFormat="1" ht="11.25" x14ac:dyDescent="0.2">
      <c r="B92" s="80" t="s">
        <v>285</v>
      </c>
      <c r="C92" s="81" t="s">
        <v>40</v>
      </c>
      <c r="D92" s="131" t="s">
        <v>284</v>
      </c>
      <c r="E92" s="25"/>
      <c r="F92" s="25">
        <v>264594</v>
      </c>
      <c r="G92" s="25">
        <v>693.92</v>
      </c>
      <c r="H92" s="84">
        <f>SUM(E92:G92)</f>
        <v>265287.92</v>
      </c>
    </row>
    <row r="93" spans="2:10" s="3" customFormat="1" ht="11.25" x14ac:dyDescent="0.2">
      <c r="B93" s="80" t="s">
        <v>287</v>
      </c>
      <c r="C93" s="81" t="s">
        <v>40</v>
      </c>
      <c r="D93" s="131" t="s">
        <v>286</v>
      </c>
      <c r="E93" s="25"/>
      <c r="F93" s="25"/>
      <c r="G93" s="25">
        <v>2000</v>
      </c>
      <c r="H93" s="84">
        <f>SUM(E93:G93)</f>
        <v>2000</v>
      </c>
    </row>
    <row r="94" spans="2:10" s="3" customFormat="1" ht="11.25" x14ac:dyDescent="0.2">
      <c r="B94" s="80" t="s">
        <v>288</v>
      </c>
      <c r="C94" s="81" t="s">
        <v>40</v>
      </c>
      <c r="D94" s="131" t="s">
        <v>289</v>
      </c>
      <c r="E94" s="25">
        <v>3065352.54</v>
      </c>
      <c r="F94" s="25"/>
      <c r="G94" s="25"/>
      <c r="H94" s="84">
        <f>SUM(E94:G94)</f>
        <v>3065352.54</v>
      </c>
    </row>
    <row r="95" spans="2:10" s="3" customFormat="1" ht="12.2" hidden="1" customHeight="1" x14ac:dyDescent="0.2">
      <c r="B95" s="80"/>
      <c r="C95" s="81"/>
      <c r="D95" s="82"/>
      <c r="E95" s="83"/>
      <c r="F95" s="83"/>
      <c r="G95" s="83"/>
      <c r="H95" s="84"/>
    </row>
    <row r="96" spans="2:10" s="3" customFormat="1" ht="11.25" x14ac:dyDescent="0.2">
      <c r="B96" s="102" t="s">
        <v>262</v>
      </c>
      <c r="C96" s="63" t="s">
        <v>41</v>
      </c>
      <c r="D96" s="64"/>
      <c r="E96" s="86">
        <f>E99+E134</f>
        <v>84252.59</v>
      </c>
      <c r="F96" s="86">
        <f>F99+F134</f>
        <v>2175333.58</v>
      </c>
      <c r="G96" s="86">
        <f>G99+G134</f>
        <v>751689.58</v>
      </c>
      <c r="H96" s="87">
        <f>H99+H134</f>
        <v>3011275.75</v>
      </c>
    </row>
    <row r="97" spans="2:10" s="3" customFormat="1" ht="12" x14ac:dyDescent="0.2">
      <c r="B97" s="62" t="s">
        <v>263</v>
      </c>
      <c r="C97" s="63" t="s">
        <v>42</v>
      </c>
      <c r="D97" s="64"/>
      <c r="E97" s="103">
        <f>E17-E51</f>
        <v>84252.59</v>
      </c>
      <c r="F97" s="103">
        <f>F17-F51</f>
        <v>2175333.58</v>
      </c>
      <c r="G97" s="103">
        <f>G17-G51</f>
        <v>778462.58</v>
      </c>
      <c r="H97" s="104">
        <f>H17-H51</f>
        <v>3038048.75</v>
      </c>
    </row>
    <row r="98" spans="2:10" s="3" customFormat="1" ht="12" x14ac:dyDescent="0.2">
      <c r="B98" s="62" t="s">
        <v>264</v>
      </c>
      <c r="C98" s="63" t="s">
        <v>43</v>
      </c>
      <c r="D98" s="64"/>
      <c r="E98" s="25"/>
      <c r="F98" s="25"/>
      <c r="G98" s="25">
        <v>26773</v>
      </c>
      <c r="H98" s="84">
        <f>SUM(E98:G98)</f>
        <v>26773</v>
      </c>
    </row>
    <row r="99" spans="2:10" s="3" customFormat="1" ht="22.5" x14ac:dyDescent="0.2">
      <c r="B99" s="102" t="s">
        <v>265</v>
      </c>
      <c r="C99" s="63" t="s">
        <v>44</v>
      </c>
      <c r="D99" s="64"/>
      <c r="E99" s="89">
        <f>E100+E103+E106+E109+E116+E119+E122+E133+E130</f>
        <v>42449</v>
      </c>
      <c r="F99" s="89">
        <f>F100+F103+F106+F109+F116+F119+F122+F133+F130</f>
        <v>203942.67</v>
      </c>
      <c r="G99" s="89">
        <f>G100+G103+G106+G109+G116+G119+G122+G133+G130</f>
        <v>-22481.02</v>
      </c>
      <c r="H99" s="90">
        <f>H100+H103+H106+H109+H116+H119+H122+H133+H130</f>
        <v>223910.65</v>
      </c>
    </row>
    <row r="100" spans="2:10" s="3" customFormat="1" ht="12" x14ac:dyDescent="0.2">
      <c r="B100" s="62" t="s">
        <v>266</v>
      </c>
      <c r="C100" s="63" t="s">
        <v>45</v>
      </c>
      <c r="D100" s="64"/>
      <c r="E100" s="86">
        <f>E101-E102</f>
        <v>0</v>
      </c>
      <c r="F100" s="86">
        <f>F101-F102</f>
        <v>-56876.33</v>
      </c>
      <c r="G100" s="86">
        <f>G101-G102</f>
        <v>-26936.04</v>
      </c>
      <c r="H100" s="87">
        <f>H101-H102</f>
        <v>-83812.37</v>
      </c>
    </row>
    <row r="101" spans="2:10" s="3" customFormat="1" ht="22.5" x14ac:dyDescent="0.2">
      <c r="B101" s="105" t="s">
        <v>267</v>
      </c>
      <c r="C101" s="63" t="s">
        <v>46</v>
      </c>
      <c r="D101" s="64" t="s">
        <v>44</v>
      </c>
      <c r="E101" s="25">
        <v>217000</v>
      </c>
      <c r="F101" s="25">
        <v>1811987.94</v>
      </c>
      <c r="G101" s="25">
        <v>950107</v>
      </c>
      <c r="H101" s="84">
        <f>SUM(E101:G101)</f>
        <v>2979094.94</v>
      </c>
    </row>
    <row r="102" spans="2:10" s="3" customFormat="1" ht="11.25" x14ac:dyDescent="0.2">
      <c r="B102" s="105" t="s">
        <v>181</v>
      </c>
      <c r="C102" s="63" t="s">
        <v>47</v>
      </c>
      <c r="D102" s="64" t="s">
        <v>154</v>
      </c>
      <c r="E102" s="25">
        <v>217000</v>
      </c>
      <c r="F102" s="25">
        <v>1868864.27</v>
      </c>
      <c r="G102" s="25">
        <v>977043.04</v>
      </c>
      <c r="H102" s="84">
        <f>SUM(E102:G102)</f>
        <v>3062907.31</v>
      </c>
    </row>
    <row r="103" spans="2:10" s="3" customFormat="1" ht="12" x14ac:dyDescent="0.2">
      <c r="B103" s="62" t="s">
        <v>179</v>
      </c>
      <c r="C103" s="63" t="s">
        <v>49</v>
      </c>
      <c r="D103" s="64"/>
      <c r="E103" s="86">
        <f>E104-E105</f>
        <v>0</v>
      </c>
      <c r="F103" s="86">
        <f>F104-F105</f>
        <v>0</v>
      </c>
      <c r="G103" s="86">
        <f>G104-G105</f>
        <v>0</v>
      </c>
      <c r="H103" s="87">
        <f>H104-H105</f>
        <v>0</v>
      </c>
    </row>
    <row r="104" spans="2:10" s="3" customFormat="1" ht="22.5" x14ac:dyDescent="0.2">
      <c r="B104" s="105" t="s">
        <v>268</v>
      </c>
      <c r="C104" s="63" t="s">
        <v>50</v>
      </c>
      <c r="D104" s="64" t="s">
        <v>45</v>
      </c>
      <c r="E104" s="25"/>
      <c r="F104" s="25"/>
      <c r="G104" s="25"/>
      <c r="H104" s="84">
        <f>SUM(E104:G104)</f>
        <v>0</v>
      </c>
    </row>
    <row r="105" spans="2:10" s="3" customFormat="1" ht="11.25" x14ac:dyDescent="0.2">
      <c r="B105" s="105" t="s">
        <v>182</v>
      </c>
      <c r="C105" s="63" t="s">
        <v>51</v>
      </c>
      <c r="D105" s="64" t="s">
        <v>155</v>
      </c>
      <c r="E105" s="25"/>
      <c r="F105" s="25"/>
      <c r="G105" s="25"/>
      <c r="H105" s="84">
        <f>SUM(E105:G105)</f>
        <v>0</v>
      </c>
    </row>
    <row r="106" spans="2:10" s="3" customFormat="1" ht="12" x14ac:dyDescent="0.2">
      <c r="B106" s="62" t="s">
        <v>180</v>
      </c>
      <c r="C106" s="63" t="s">
        <v>53</v>
      </c>
      <c r="D106" s="64"/>
      <c r="E106" s="86">
        <f>E107-E108</f>
        <v>0</v>
      </c>
      <c r="F106" s="86">
        <f>F107-F108</f>
        <v>0</v>
      </c>
      <c r="G106" s="86">
        <f>G107-G108</f>
        <v>0</v>
      </c>
      <c r="H106" s="87">
        <f>H107-H108</f>
        <v>0</v>
      </c>
    </row>
    <row r="107" spans="2:10" s="3" customFormat="1" ht="22.5" x14ac:dyDescent="0.2">
      <c r="B107" s="105" t="s">
        <v>269</v>
      </c>
      <c r="C107" s="63" t="s">
        <v>54</v>
      </c>
      <c r="D107" s="64" t="s">
        <v>49</v>
      </c>
      <c r="E107" s="25"/>
      <c r="F107" s="25"/>
      <c r="G107" s="25"/>
      <c r="H107" s="84">
        <f>SUM(E107:G107)</f>
        <v>0</v>
      </c>
    </row>
    <row r="108" spans="2:10" s="3" customFormat="1" ht="11.25" x14ac:dyDescent="0.2">
      <c r="B108" s="105" t="s">
        <v>183</v>
      </c>
      <c r="C108" s="63" t="s">
        <v>55</v>
      </c>
      <c r="D108" s="64" t="s">
        <v>156</v>
      </c>
      <c r="E108" s="25"/>
      <c r="F108" s="25"/>
      <c r="G108" s="25"/>
      <c r="H108" s="84">
        <f>SUM(E108:G108)</f>
        <v>0</v>
      </c>
    </row>
    <row r="109" spans="2:10" s="3" customFormat="1" ht="12" x14ac:dyDescent="0.2">
      <c r="B109" s="62" t="s">
        <v>184</v>
      </c>
      <c r="C109" s="63" t="s">
        <v>57</v>
      </c>
      <c r="D109" s="64"/>
      <c r="E109" s="86">
        <f>E110-E113</f>
        <v>42449</v>
      </c>
      <c r="F109" s="86">
        <f>F110-F113</f>
        <v>260819</v>
      </c>
      <c r="G109" s="86">
        <f>G110-G113</f>
        <v>4455.0200000000004</v>
      </c>
      <c r="H109" s="87">
        <f>H110-H113</f>
        <v>307723.02</v>
      </c>
    </row>
    <row r="110" spans="2:10" s="3" customFormat="1" ht="33.75" x14ac:dyDescent="0.2">
      <c r="B110" s="105" t="s">
        <v>270</v>
      </c>
      <c r="C110" s="63" t="s">
        <v>58</v>
      </c>
      <c r="D110" s="64" t="s">
        <v>59</v>
      </c>
      <c r="E110" s="25">
        <v>471480.03</v>
      </c>
      <c r="F110" s="25">
        <v>891930.22</v>
      </c>
      <c r="G110" s="25">
        <v>15977.24</v>
      </c>
      <c r="H110" s="84">
        <f>SUM(E110:G110)</f>
        <v>1379387.49</v>
      </c>
    </row>
    <row r="111" spans="2:10" s="3" customFormat="1" ht="11.25" x14ac:dyDescent="0.2">
      <c r="B111" s="140"/>
      <c r="C111" s="141"/>
      <c r="D111" s="142"/>
      <c r="E111" s="143"/>
      <c r="F111" s="143"/>
      <c r="G111" s="143"/>
      <c r="H111" s="144">
        <f>SUM(E111:G111)</f>
        <v>0</v>
      </c>
      <c r="I111" s="145"/>
      <c r="J111" s="145"/>
    </row>
    <row r="112" spans="2:10" s="3" customFormat="1" ht="11.25" hidden="1" x14ac:dyDescent="0.2">
      <c r="B112" s="80"/>
      <c r="C112" s="81"/>
      <c r="D112" s="82"/>
      <c r="E112" s="83"/>
      <c r="F112" s="83"/>
      <c r="G112" s="83"/>
      <c r="H112" s="84"/>
    </row>
    <row r="113" spans="2:10" s="3" customFormat="1" ht="22.5" x14ac:dyDescent="0.2">
      <c r="B113" s="105" t="s">
        <v>208</v>
      </c>
      <c r="C113" s="63" t="s">
        <v>60</v>
      </c>
      <c r="D113" s="64" t="s">
        <v>61</v>
      </c>
      <c r="E113" s="25">
        <v>429031.03</v>
      </c>
      <c r="F113" s="25">
        <v>631111.22</v>
      </c>
      <c r="G113" s="25">
        <v>11522.22</v>
      </c>
      <c r="H113" s="84">
        <f>SUM(E113:G113)</f>
        <v>1071664.47</v>
      </c>
    </row>
    <row r="114" spans="2:10" s="3" customFormat="1" ht="11.25" x14ac:dyDescent="0.2">
      <c r="B114" s="140"/>
      <c r="C114" s="141"/>
      <c r="D114" s="142"/>
      <c r="E114" s="143"/>
      <c r="F114" s="143"/>
      <c r="G114" s="143"/>
      <c r="H114" s="144">
        <f>SUM(E114:G114)</f>
        <v>0</v>
      </c>
      <c r="I114" s="145"/>
      <c r="J114" s="145"/>
    </row>
    <row r="115" spans="2:10" s="3" customFormat="1" ht="11.25" hidden="1" x14ac:dyDescent="0.2">
      <c r="B115" s="80"/>
      <c r="C115" s="81"/>
      <c r="D115" s="82"/>
      <c r="E115" s="83"/>
      <c r="F115" s="83"/>
      <c r="G115" s="83"/>
      <c r="H115" s="84"/>
    </row>
    <row r="116" spans="2:10" s="3" customFormat="1" ht="12" x14ac:dyDescent="0.2">
      <c r="B116" s="62" t="s">
        <v>206</v>
      </c>
      <c r="C116" s="63" t="s">
        <v>62</v>
      </c>
      <c r="D116" s="64"/>
      <c r="E116" s="86">
        <f>E117-E118</f>
        <v>0</v>
      </c>
      <c r="F116" s="86">
        <f>F117-F118</f>
        <v>0</v>
      </c>
      <c r="G116" s="86">
        <f>G117-G118</f>
        <v>0</v>
      </c>
      <c r="H116" s="87">
        <f>H117-H118</f>
        <v>0</v>
      </c>
    </row>
    <row r="117" spans="2:10" s="3" customFormat="1" ht="22.5" x14ac:dyDescent="0.2">
      <c r="B117" s="105" t="s">
        <v>271</v>
      </c>
      <c r="C117" s="63" t="s">
        <v>63</v>
      </c>
      <c r="D117" s="64" t="s">
        <v>209</v>
      </c>
      <c r="E117" s="25"/>
      <c r="F117" s="25"/>
      <c r="G117" s="25"/>
      <c r="H117" s="84">
        <f>SUM(E117:G117)</f>
        <v>0</v>
      </c>
    </row>
    <row r="118" spans="2:10" s="3" customFormat="1" ht="11.25" x14ac:dyDescent="0.2">
      <c r="B118" s="105" t="s">
        <v>207</v>
      </c>
      <c r="C118" s="63" t="s">
        <v>65</v>
      </c>
      <c r="D118" s="64" t="s">
        <v>210</v>
      </c>
      <c r="E118" s="25"/>
      <c r="F118" s="25"/>
      <c r="G118" s="25"/>
      <c r="H118" s="84">
        <f>SUM(E118:G118)</f>
        <v>0</v>
      </c>
    </row>
    <row r="119" spans="2:10" s="3" customFormat="1" ht="12" x14ac:dyDescent="0.2">
      <c r="B119" s="62" t="s">
        <v>212</v>
      </c>
      <c r="C119" s="135" t="s">
        <v>211</v>
      </c>
      <c r="D119" s="136"/>
      <c r="E119" s="137">
        <f>E120-E121</f>
        <v>0</v>
      </c>
      <c r="F119" s="137">
        <f>F120-F121</f>
        <v>0</v>
      </c>
      <c r="G119" s="137">
        <f>G120-G121</f>
        <v>0</v>
      </c>
      <c r="H119" s="138">
        <f>H120-H121</f>
        <v>0</v>
      </c>
    </row>
    <row r="120" spans="2:10" s="3" customFormat="1" ht="22.5" x14ac:dyDescent="0.2">
      <c r="B120" s="105" t="s">
        <v>274</v>
      </c>
      <c r="C120" s="63" t="s">
        <v>213</v>
      </c>
      <c r="D120" s="64" t="s">
        <v>57</v>
      </c>
      <c r="E120" s="25"/>
      <c r="F120" s="25"/>
      <c r="G120" s="25"/>
      <c r="H120" s="84">
        <f>SUM(E120:G120)</f>
        <v>0</v>
      </c>
    </row>
    <row r="121" spans="2:10" s="3" customFormat="1" ht="11.25" x14ac:dyDescent="0.2">
      <c r="B121" s="105" t="s">
        <v>215</v>
      </c>
      <c r="C121" s="63" t="s">
        <v>214</v>
      </c>
      <c r="D121" s="64" t="s">
        <v>220</v>
      </c>
      <c r="E121" s="25"/>
      <c r="F121" s="25"/>
      <c r="G121" s="25"/>
      <c r="H121" s="84">
        <f>SUM(E121:G121)</f>
        <v>0</v>
      </c>
    </row>
    <row r="122" spans="2:10" s="3" customFormat="1" ht="24.75" thickBot="1" x14ac:dyDescent="0.25">
      <c r="B122" s="106" t="s">
        <v>185</v>
      </c>
      <c r="C122" s="107" t="s">
        <v>67</v>
      </c>
      <c r="D122" s="108"/>
      <c r="E122" s="109">
        <f>E128-E129</f>
        <v>0</v>
      </c>
      <c r="F122" s="109">
        <f>F128-F129</f>
        <v>0</v>
      </c>
      <c r="G122" s="109">
        <f>G128-G129</f>
        <v>0</v>
      </c>
      <c r="H122" s="110">
        <f>H128-H129</f>
        <v>0</v>
      </c>
    </row>
    <row r="123" spans="2:10" s="3" customFormat="1" ht="11.25" x14ac:dyDescent="0.2">
      <c r="H123" s="111" t="s">
        <v>66</v>
      </c>
    </row>
    <row r="124" spans="2:10" s="3" customFormat="1" ht="12" customHeight="1" x14ac:dyDescent="0.2">
      <c r="B124" s="95"/>
      <c r="C124" s="42" t="s">
        <v>4</v>
      </c>
      <c r="D124" s="171" t="s">
        <v>5</v>
      </c>
      <c r="E124" s="43" t="s">
        <v>6</v>
      </c>
      <c r="F124" s="43" t="s">
        <v>127</v>
      </c>
      <c r="G124" s="44" t="s">
        <v>130</v>
      </c>
      <c r="H124" s="45"/>
    </row>
    <row r="125" spans="2:10" s="3" customFormat="1" ht="12" customHeight="1" x14ac:dyDescent="0.2">
      <c r="B125" s="47" t="s">
        <v>7</v>
      </c>
      <c r="C125" s="47" t="s">
        <v>8</v>
      </c>
      <c r="D125" s="172"/>
      <c r="E125" s="48" t="s">
        <v>9</v>
      </c>
      <c r="F125" s="48" t="s">
        <v>128</v>
      </c>
      <c r="G125" s="49" t="s">
        <v>131</v>
      </c>
      <c r="H125" s="50" t="s">
        <v>10</v>
      </c>
    </row>
    <row r="126" spans="2:10" s="3" customFormat="1" ht="12" customHeight="1" x14ac:dyDescent="0.2">
      <c r="B126" s="96"/>
      <c r="C126" s="97" t="s">
        <v>11</v>
      </c>
      <c r="D126" s="173"/>
      <c r="E126" s="52" t="s">
        <v>12</v>
      </c>
      <c r="F126" s="52" t="s">
        <v>129</v>
      </c>
      <c r="G126" s="98" t="s">
        <v>132</v>
      </c>
      <c r="H126" s="50"/>
    </row>
    <row r="127" spans="2:10" s="3" customFormat="1" ht="12" thickBot="1" x14ac:dyDescent="0.25">
      <c r="B127" s="53">
        <v>1</v>
      </c>
      <c r="C127" s="99">
        <v>2</v>
      </c>
      <c r="D127" s="99">
        <v>3</v>
      </c>
      <c r="E127" s="55">
        <v>4</v>
      </c>
      <c r="F127" s="55">
        <v>5</v>
      </c>
      <c r="G127" s="44" t="s">
        <v>13</v>
      </c>
      <c r="H127" s="45" t="s">
        <v>14</v>
      </c>
    </row>
    <row r="128" spans="2:10" s="3" customFormat="1" ht="22.5" x14ac:dyDescent="0.2">
      <c r="B128" s="112" t="s">
        <v>277</v>
      </c>
      <c r="C128" s="113" t="s">
        <v>175</v>
      </c>
      <c r="D128" s="139" t="s">
        <v>186</v>
      </c>
      <c r="E128" s="39"/>
      <c r="F128" s="39">
        <v>35528054.18</v>
      </c>
      <c r="G128" s="39">
        <v>350373.72</v>
      </c>
      <c r="H128" s="114">
        <f>SUM(E128:G128)</f>
        <v>35878427.899999999</v>
      </c>
    </row>
    <row r="129" spans="2:8" s="3" customFormat="1" ht="11.25" x14ac:dyDescent="0.2">
      <c r="B129" s="115" t="s">
        <v>157</v>
      </c>
      <c r="C129" s="116" t="s">
        <v>176</v>
      </c>
      <c r="D129" s="117" t="s">
        <v>64</v>
      </c>
      <c r="E129" s="38"/>
      <c r="F129" s="38">
        <v>35528054.18</v>
      </c>
      <c r="G129" s="38">
        <v>350373.72</v>
      </c>
      <c r="H129" s="70">
        <f>SUM(E129:G129)</f>
        <v>35878427.899999999</v>
      </c>
    </row>
    <row r="130" spans="2:8" s="3" customFormat="1" ht="12" x14ac:dyDescent="0.2">
      <c r="B130" s="62" t="s">
        <v>219</v>
      </c>
      <c r="C130" s="135" t="s">
        <v>218</v>
      </c>
      <c r="D130" s="136"/>
      <c r="E130" s="137">
        <f>E131-E132</f>
        <v>0</v>
      </c>
      <c r="F130" s="137">
        <f>F131-F132</f>
        <v>0</v>
      </c>
      <c r="G130" s="137">
        <f>G131-G132</f>
        <v>0</v>
      </c>
      <c r="H130" s="138">
        <f>H131-H132</f>
        <v>0</v>
      </c>
    </row>
    <row r="131" spans="2:8" s="3" customFormat="1" ht="22.5" x14ac:dyDescent="0.2">
      <c r="B131" s="105" t="s">
        <v>277</v>
      </c>
      <c r="C131" s="63" t="s">
        <v>216</v>
      </c>
      <c r="D131" s="64" t="s">
        <v>64</v>
      </c>
      <c r="E131" s="25"/>
      <c r="F131" s="25"/>
      <c r="G131" s="25"/>
      <c r="H131" s="84">
        <f>SUM(E131:G131)</f>
        <v>0</v>
      </c>
    </row>
    <row r="132" spans="2:8" s="3" customFormat="1" ht="11.25" x14ac:dyDescent="0.2">
      <c r="B132" s="105" t="s">
        <v>157</v>
      </c>
      <c r="C132" s="63" t="s">
        <v>217</v>
      </c>
      <c r="D132" s="64" t="s">
        <v>64</v>
      </c>
      <c r="E132" s="25"/>
      <c r="F132" s="25"/>
      <c r="G132" s="25"/>
      <c r="H132" s="84">
        <f>SUM(E132:G132)</f>
        <v>0</v>
      </c>
    </row>
    <row r="133" spans="2:8" s="3" customFormat="1" ht="12" x14ac:dyDescent="0.2">
      <c r="B133" s="106" t="s">
        <v>187</v>
      </c>
      <c r="C133" s="116" t="s">
        <v>149</v>
      </c>
      <c r="D133" s="117" t="s">
        <v>64</v>
      </c>
      <c r="E133" s="38"/>
      <c r="F133" s="38"/>
      <c r="G133" s="38"/>
      <c r="H133" s="70">
        <f>SUM(E133:G133)</f>
        <v>0</v>
      </c>
    </row>
    <row r="134" spans="2:8" s="3" customFormat="1" ht="24" x14ac:dyDescent="0.2">
      <c r="B134" s="118" t="s">
        <v>232</v>
      </c>
      <c r="C134" s="116" t="s">
        <v>48</v>
      </c>
      <c r="D134" s="117"/>
      <c r="E134" s="119">
        <f>E135-E159</f>
        <v>41803.589999999997</v>
      </c>
      <c r="F134" s="119">
        <f>F135-F159</f>
        <v>1971390.91</v>
      </c>
      <c r="G134" s="119">
        <f>G135-G159</f>
        <v>774170.6</v>
      </c>
      <c r="H134" s="120">
        <f>H135-H159</f>
        <v>2787365.1</v>
      </c>
    </row>
    <row r="135" spans="2:8" s="3" customFormat="1" ht="22.5" x14ac:dyDescent="0.2">
      <c r="B135" s="121" t="s">
        <v>233</v>
      </c>
      <c r="C135" s="116" t="s">
        <v>52</v>
      </c>
      <c r="D135" s="117"/>
      <c r="E135" s="122">
        <f>E136+E139+E142+E145+E148+E151</f>
        <v>1988938.33</v>
      </c>
      <c r="F135" s="122">
        <f>F136+F139+F142+F145+F148+F151</f>
        <v>513430.64</v>
      </c>
      <c r="G135" s="122">
        <f>G136+G139+G142+G145+G148+G151</f>
        <v>191313.28</v>
      </c>
      <c r="H135" s="123">
        <f>H136+H139+H142+H145+H148+H151</f>
        <v>2693682.25</v>
      </c>
    </row>
    <row r="136" spans="2:8" s="3" customFormat="1" ht="12" x14ac:dyDescent="0.2">
      <c r="B136" s="62" t="s">
        <v>188</v>
      </c>
      <c r="C136" s="116" t="s">
        <v>56</v>
      </c>
      <c r="D136" s="117"/>
      <c r="E136" s="65">
        <f>E137-E138</f>
        <v>0</v>
      </c>
      <c r="F136" s="65">
        <f>F137-F138</f>
        <v>4399873.3099999996</v>
      </c>
      <c r="G136" s="65">
        <f>G137-G138</f>
        <v>15936.89</v>
      </c>
      <c r="H136" s="66">
        <f>H137-H138</f>
        <v>4415810.2</v>
      </c>
    </row>
    <row r="137" spans="2:8" s="3" customFormat="1" ht="22.5" x14ac:dyDescent="0.2">
      <c r="B137" s="115" t="s">
        <v>273</v>
      </c>
      <c r="C137" s="116" t="s">
        <v>150</v>
      </c>
      <c r="D137" s="117" t="s">
        <v>68</v>
      </c>
      <c r="E137" s="38">
        <v>14681020.92</v>
      </c>
      <c r="F137" s="38">
        <v>41189709.039999999</v>
      </c>
      <c r="G137" s="38">
        <v>1361292.57</v>
      </c>
      <c r="H137" s="70">
        <f>SUM(E137:G137)</f>
        <v>57232022.530000001</v>
      </c>
    </row>
    <row r="138" spans="2:8" s="3" customFormat="1" ht="11.25" x14ac:dyDescent="0.2">
      <c r="B138" s="115" t="s">
        <v>189</v>
      </c>
      <c r="C138" s="116" t="s">
        <v>151</v>
      </c>
      <c r="D138" s="117" t="s">
        <v>69</v>
      </c>
      <c r="E138" s="38">
        <v>14681020.92</v>
      </c>
      <c r="F138" s="38">
        <v>36789835.729999997</v>
      </c>
      <c r="G138" s="38">
        <v>1345355.68</v>
      </c>
      <c r="H138" s="70">
        <f>SUM(E138:G138)</f>
        <v>52816212.329999998</v>
      </c>
    </row>
    <row r="139" spans="2:8" s="3" customFormat="1" ht="12" x14ac:dyDescent="0.2">
      <c r="B139" s="106" t="s">
        <v>190</v>
      </c>
      <c r="C139" s="116" t="s">
        <v>61</v>
      </c>
      <c r="D139" s="117"/>
      <c r="E139" s="65">
        <f>E140-E141</f>
        <v>0</v>
      </c>
      <c r="F139" s="65">
        <f>F140-F141</f>
        <v>0</v>
      </c>
      <c r="G139" s="65">
        <f>G140-G141</f>
        <v>0</v>
      </c>
      <c r="H139" s="66">
        <f>H140-H141</f>
        <v>0</v>
      </c>
    </row>
    <row r="140" spans="2:8" s="3" customFormat="1" ht="33.75" x14ac:dyDescent="0.2">
      <c r="B140" s="115" t="s">
        <v>236</v>
      </c>
      <c r="C140" s="116" t="s">
        <v>72</v>
      </c>
      <c r="D140" s="117" t="s">
        <v>70</v>
      </c>
      <c r="E140" s="38"/>
      <c r="F140" s="38"/>
      <c r="G140" s="38"/>
      <c r="H140" s="70">
        <f>SUM(E140:G140)</f>
        <v>0</v>
      </c>
    </row>
    <row r="141" spans="2:8" s="3" customFormat="1" ht="22.5" x14ac:dyDescent="0.2">
      <c r="B141" s="115" t="s">
        <v>191</v>
      </c>
      <c r="C141" s="116" t="s">
        <v>74</v>
      </c>
      <c r="D141" s="117" t="s">
        <v>71</v>
      </c>
      <c r="E141" s="38"/>
      <c r="F141" s="38"/>
      <c r="G141" s="38"/>
      <c r="H141" s="70">
        <f>SUM(E141:G141)</f>
        <v>0</v>
      </c>
    </row>
    <row r="142" spans="2:8" s="3" customFormat="1" ht="12" x14ac:dyDescent="0.2">
      <c r="B142" s="62" t="s">
        <v>192</v>
      </c>
      <c r="C142" s="116" t="s">
        <v>148</v>
      </c>
      <c r="D142" s="117"/>
      <c r="E142" s="65">
        <f>E143-E144</f>
        <v>0</v>
      </c>
      <c r="F142" s="65">
        <f>F143-F144</f>
        <v>0</v>
      </c>
      <c r="G142" s="65">
        <f>G143-G144</f>
        <v>0</v>
      </c>
      <c r="H142" s="66">
        <f>H143-H144</f>
        <v>0</v>
      </c>
    </row>
    <row r="143" spans="2:8" s="3" customFormat="1" ht="22.5" x14ac:dyDescent="0.2">
      <c r="B143" s="115" t="s">
        <v>278</v>
      </c>
      <c r="C143" s="116" t="s">
        <v>177</v>
      </c>
      <c r="D143" s="117" t="s">
        <v>73</v>
      </c>
      <c r="E143" s="38"/>
      <c r="F143" s="38"/>
      <c r="G143" s="38"/>
      <c r="H143" s="70">
        <f>SUM(E143:G143)</f>
        <v>0</v>
      </c>
    </row>
    <row r="144" spans="2:8" s="3" customFormat="1" ht="11.25" x14ac:dyDescent="0.2">
      <c r="B144" s="115" t="s">
        <v>193</v>
      </c>
      <c r="C144" s="116" t="s">
        <v>178</v>
      </c>
      <c r="D144" s="117" t="s">
        <v>75</v>
      </c>
      <c r="E144" s="38"/>
      <c r="F144" s="38"/>
      <c r="G144" s="38"/>
      <c r="H144" s="70">
        <f>SUM(E144:G144)</f>
        <v>0</v>
      </c>
    </row>
    <row r="145" spans="2:8" s="3" customFormat="1" ht="12" x14ac:dyDescent="0.2">
      <c r="B145" s="62" t="s">
        <v>194</v>
      </c>
      <c r="C145" s="116" t="s">
        <v>76</v>
      </c>
      <c r="D145" s="117"/>
      <c r="E145" s="65">
        <f>E146-E147</f>
        <v>0</v>
      </c>
      <c r="F145" s="65">
        <f>F146-F147</f>
        <v>0</v>
      </c>
      <c r="G145" s="65">
        <f>G146-G147</f>
        <v>0</v>
      </c>
      <c r="H145" s="66">
        <f>H146-H147</f>
        <v>0</v>
      </c>
    </row>
    <row r="146" spans="2:8" s="3" customFormat="1" ht="22.5" x14ac:dyDescent="0.2">
      <c r="B146" s="115" t="s">
        <v>237</v>
      </c>
      <c r="C146" s="116" t="s">
        <v>77</v>
      </c>
      <c r="D146" s="117" t="s">
        <v>78</v>
      </c>
      <c r="E146" s="38"/>
      <c r="F146" s="38"/>
      <c r="G146" s="38"/>
      <c r="H146" s="70">
        <f>SUM(E146:G146)</f>
        <v>0</v>
      </c>
    </row>
    <row r="147" spans="2:8" s="3" customFormat="1" ht="11.25" x14ac:dyDescent="0.2">
      <c r="B147" s="115" t="s">
        <v>195</v>
      </c>
      <c r="C147" s="116" t="s">
        <v>79</v>
      </c>
      <c r="D147" s="117" t="s">
        <v>80</v>
      </c>
      <c r="E147" s="38"/>
      <c r="F147" s="38"/>
      <c r="G147" s="38"/>
      <c r="H147" s="70">
        <f>SUM(E147:G147)</f>
        <v>0</v>
      </c>
    </row>
    <row r="148" spans="2:8" s="3" customFormat="1" ht="12" x14ac:dyDescent="0.2">
      <c r="B148" s="62" t="s">
        <v>234</v>
      </c>
      <c r="C148" s="116" t="s">
        <v>81</v>
      </c>
      <c r="D148" s="117"/>
      <c r="E148" s="65">
        <f>E149-E150</f>
        <v>0</v>
      </c>
      <c r="F148" s="65">
        <f>F149-F150</f>
        <v>0</v>
      </c>
      <c r="G148" s="65">
        <f>G149-G150</f>
        <v>0</v>
      </c>
      <c r="H148" s="66">
        <f>H149-H150</f>
        <v>0</v>
      </c>
    </row>
    <row r="149" spans="2:8" s="3" customFormat="1" ht="22.5" x14ac:dyDescent="0.2">
      <c r="B149" s="115" t="s">
        <v>238</v>
      </c>
      <c r="C149" s="116" t="s">
        <v>82</v>
      </c>
      <c r="D149" s="117" t="s">
        <v>83</v>
      </c>
      <c r="E149" s="38"/>
      <c r="F149" s="38"/>
      <c r="G149" s="38"/>
      <c r="H149" s="70">
        <f>SUM(E149:G149)</f>
        <v>0</v>
      </c>
    </row>
    <row r="150" spans="2:8" s="3" customFormat="1" ht="11.25" x14ac:dyDescent="0.2">
      <c r="B150" s="115" t="s">
        <v>196</v>
      </c>
      <c r="C150" s="116" t="s">
        <v>84</v>
      </c>
      <c r="D150" s="117" t="s">
        <v>85</v>
      </c>
      <c r="E150" s="38"/>
      <c r="F150" s="38"/>
      <c r="G150" s="38"/>
      <c r="H150" s="70">
        <f>SUM(E150:G150)</f>
        <v>0</v>
      </c>
    </row>
    <row r="151" spans="2:8" s="3" customFormat="1" ht="12" x14ac:dyDescent="0.2">
      <c r="B151" s="62" t="s">
        <v>235</v>
      </c>
      <c r="C151" s="116" t="s">
        <v>86</v>
      </c>
      <c r="D151" s="117"/>
      <c r="E151" s="65">
        <f>E152-E153</f>
        <v>1988938.33</v>
      </c>
      <c r="F151" s="65">
        <f>F152-F153</f>
        <v>-3886442.67</v>
      </c>
      <c r="G151" s="65">
        <f>G152-G153</f>
        <v>175376.39</v>
      </c>
      <c r="H151" s="66">
        <f>H152-H153</f>
        <v>-1722127.95</v>
      </c>
    </row>
    <row r="152" spans="2:8" s="3" customFormat="1" ht="22.5" x14ac:dyDescent="0.2">
      <c r="B152" s="115" t="s">
        <v>239</v>
      </c>
      <c r="C152" s="116" t="s">
        <v>87</v>
      </c>
      <c r="D152" s="117" t="s">
        <v>88</v>
      </c>
      <c r="E152" s="38">
        <v>50499100</v>
      </c>
      <c r="F152" s="38">
        <v>116827797.68000001</v>
      </c>
      <c r="G152" s="38">
        <v>1592546.86</v>
      </c>
      <c r="H152" s="70">
        <f>SUM(E152:G152)</f>
        <v>168919444.53999999</v>
      </c>
    </row>
    <row r="153" spans="2:8" s="3" customFormat="1" ht="12" thickBot="1" x14ac:dyDescent="0.25">
      <c r="B153" s="115" t="s">
        <v>197</v>
      </c>
      <c r="C153" s="124" t="s">
        <v>89</v>
      </c>
      <c r="D153" s="125" t="s">
        <v>90</v>
      </c>
      <c r="E153" s="40">
        <v>48510161.670000002</v>
      </c>
      <c r="F153" s="40">
        <v>120714240.34999999</v>
      </c>
      <c r="G153" s="40">
        <v>1417170.47</v>
      </c>
      <c r="H153" s="76">
        <f>SUM(E153:G153)</f>
        <v>170641572.49000001</v>
      </c>
    </row>
    <row r="154" spans="2:8" s="3" customFormat="1" ht="11.25" x14ac:dyDescent="0.2">
      <c r="H154" s="3" t="s">
        <v>91</v>
      </c>
    </row>
    <row r="155" spans="2:8" s="3" customFormat="1" ht="9.9499999999999993" customHeight="1" x14ac:dyDescent="0.2">
      <c r="B155" s="41"/>
      <c r="C155" s="42" t="s">
        <v>4</v>
      </c>
      <c r="D155" s="171" t="s">
        <v>5</v>
      </c>
      <c r="E155" s="43" t="s">
        <v>6</v>
      </c>
      <c r="F155" s="43" t="s">
        <v>127</v>
      </c>
      <c r="G155" s="44" t="s">
        <v>130</v>
      </c>
      <c r="H155" s="45"/>
    </row>
    <row r="156" spans="2:8" s="3" customFormat="1" ht="12.2" customHeight="1" x14ac:dyDescent="0.2">
      <c r="B156" s="46" t="s">
        <v>7</v>
      </c>
      <c r="C156" s="47" t="s">
        <v>8</v>
      </c>
      <c r="D156" s="172"/>
      <c r="E156" s="48" t="s">
        <v>9</v>
      </c>
      <c r="F156" s="48" t="s">
        <v>128</v>
      </c>
      <c r="G156" s="49" t="s">
        <v>131</v>
      </c>
      <c r="H156" s="50" t="s">
        <v>10</v>
      </c>
    </row>
    <row r="157" spans="2:8" s="3" customFormat="1" ht="11.25" x14ac:dyDescent="0.2">
      <c r="B157" s="51"/>
      <c r="C157" s="47" t="s">
        <v>11</v>
      </c>
      <c r="D157" s="173"/>
      <c r="E157" s="52" t="s">
        <v>12</v>
      </c>
      <c r="F157" s="48" t="s">
        <v>129</v>
      </c>
      <c r="G157" s="49" t="s">
        <v>132</v>
      </c>
      <c r="H157" s="50"/>
    </row>
    <row r="158" spans="2:8" s="3" customFormat="1" ht="12" thickBot="1" x14ac:dyDescent="0.25">
      <c r="B158" s="53">
        <v>1</v>
      </c>
      <c r="C158" s="54">
        <v>2</v>
      </c>
      <c r="D158" s="54">
        <v>3</v>
      </c>
      <c r="E158" s="55">
        <v>4</v>
      </c>
      <c r="F158" s="55">
        <v>5</v>
      </c>
      <c r="G158" s="44" t="s">
        <v>13</v>
      </c>
      <c r="H158" s="45" t="s">
        <v>14</v>
      </c>
    </row>
    <row r="159" spans="2:8" s="3" customFormat="1" ht="11.25" x14ac:dyDescent="0.2">
      <c r="B159" s="126" t="s">
        <v>240</v>
      </c>
      <c r="C159" s="58" t="s">
        <v>68</v>
      </c>
      <c r="D159" s="59"/>
      <c r="E159" s="127">
        <f>E160+E163+E166+E169+E170</f>
        <v>1947134.74</v>
      </c>
      <c r="F159" s="127">
        <f>F160+F163+F166+F169+F170</f>
        <v>-1457960.27</v>
      </c>
      <c r="G159" s="127">
        <f>G160+G163+G166+G169+G170</f>
        <v>-582857.31999999995</v>
      </c>
      <c r="H159" s="128">
        <f>H160+H163+H166+H169+H170</f>
        <v>-93682.85</v>
      </c>
    </row>
    <row r="160" spans="2:8" s="3" customFormat="1" ht="24" x14ac:dyDescent="0.2">
      <c r="B160" s="62" t="s">
        <v>198</v>
      </c>
      <c r="C160" s="63" t="s">
        <v>70</v>
      </c>
      <c r="D160" s="64"/>
      <c r="E160" s="86">
        <f>E161-E162</f>
        <v>0</v>
      </c>
      <c r="F160" s="86">
        <f>F161-F162</f>
        <v>0</v>
      </c>
      <c r="G160" s="86">
        <f>G161-G162</f>
        <v>0</v>
      </c>
      <c r="H160" s="87">
        <f>H161-H162</f>
        <v>0</v>
      </c>
    </row>
    <row r="161" spans="2:8" s="3" customFormat="1" ht="33.75" x14ac:dyDescent="0.2">
      <c r="B161" s="105" t="s">
        <v>242</v>
      </c>
      <c r="C161" s="63" t="s">
        <v>92</v>
      </c>
      <c r="D161" s="64" t="s">
        <v>93</v>
      </c>
      <c r="E161" s="25"/>
      <c r="F161" s="25"/>
      <c r="G161" s="25"/>
      <c r="H161" s="84">
        <f>SUM(E161:G161)</f>
        <v>0</v>
      </c>
    </row>
    <row r="162" spans="2:8" s="3" customFormat="1" ht="22.5" x14ac:dyDescent="0.2">
      <c r="B162" s="105" t="s">
        <v>199</v>
      </c>
      <c r="C162" s="63" t="s">
        <v>94</v>
      </c>
      <c r="D162" s="64" t="s">
        <v>95</v>
      </c>
      <c r="E162" s="25"/>
      <c r="F162" s="25"/>
      <c r="G162" s="25"/>
      <c r="H162" s="84">
        <f>SUM(E162:G162)</f>
        <v>0</v>
      </c>
    </row>
    <row r="163" spans="2:8" s="3" customFormat="1" ht="24" x14ac:dyDescent="0.2">
      <c r="B163" s="62" t="s">
        <v>200</v>
      </c>
      <c r="C163" s="63" t="s">
        <v>73</v>
      </c>
      <c r="D163" s="64"/>
      <c r="E163" s="86">
        <f>E164-E165</f>
        <v>0</v>
      </c>
      <c r="F163" s="86">
        <f>F164-F165</f>
        <v>0</v>
      </c>
      <c r="G163" s="86">
        <f>G164-G165</f>
        <v>0</v>
      </c>
      <c r="H163" s="87">
        <f>H164-H165</f>
        <v>0</v>
      </c>
    </row>
    <row r="164" spans="2:8" s="3" customFormat="1" ht="33.75" x14ac:dyDescent="0.2">
      <c r="B164" s="105" t="s">
        <v>243</v>
      </c>
      <c r="C164" s="63" t="s">
        <v>96</v>
      </c>
      <c r="D164" s="64" t="s">
        <v>97</v>
      </c>
      <c r="E164" s="25"/>
      <c r="F164" s="25"/>
      <c r="G164" s="25"/>
      <c r="H164" s="84">
        <f>SUM(E164:G164)</f>
        <v>0</v>
      </c>
    </row>
    <row r="165" spans="2:8" s="3" customFormat="1" ht="22.5" x14ac:dyDescent="0.2">
      <c r="B165" s="105" t="s">
        <v>201</v>
      </c>
      <c r="C165" s="63" t="s">
        <v>98</v>
      </c>
      <c r="D165" s="64" t="s">
        <v>99</v>
      </c>
      <c r="E165" s="25"/>
      <c r="F165" s="25"/>
      <c r="G165" s="25"/>
      <c r="H165" s="84">
        <f>SUM(E165:G165)</f>
        <v>0</v>
      </c>
    </row>
    <row r="166" spans="2:8" s="3" customFormat="1" ht="12" x14ac:dyDescent="0.2">
      <c r="B166" s="62" t="s">
        <v>241</v>
      </c>
      <c r="C166" s="63" t="s">
        <v>78</v>
      </c>
      <c r="D166" s="64"/>
      <c r="E166" s="86">
        <f>E167-E168</f>
        <v>-41803.589999999997</v>
      </c>
      <c r="F166" s="86">
        <f>F167-F168</f>
        <v>1108599.94</v>
      </c>
      <c r="G166" s="86">
        <f>G167-G168</f>
        <v>-744745.54</v>
      </c>
      <c r="H166" s="87">
        <f>H167-H168</f>
        <v>322050.81</v>
      </c>
    </row>
    <row r="167" spans="2:8" s="12" customFormat="1" ht="22.5" x14ac:dyDescent="0.2">
      <c r="B167" s="105" t="s">
        <v>244</v>
      </c>
      <c r="C167" s="63" t="s">
        <v>100</v>
      </c>
      <c r="D167" s="64" t="s">
        <v>101</v>
      </c>
      <c r="E167" s="25">
        <v>15436409.689999999</v>
      </c>
      <c r="F167" s="25">
        <v>49756756.899999999</v>
      </c>
      <c r="G167" s="25">
        <v>1399774.36</v>
      </c>
      <c r="H167" s="84">
        <f>SUM(E167:G167)</f>
        <v>66592940.950000003</v>
      </c>
    </row>
    <row r="168" spans="2:8" s="12" customFormat="1" ht="11.25" x14ac:dyDescent="0.2">
      <c r="B168" s="105" t="s">
        <v>202</v>
      </c>
      <c r="C168" s="63" t="s">
        <v>102</v>
      </c>
      <c r="D168" s="64" t="s">
        <v>103</v>
      </c>
      <c r="E168" s="25">
        <v>15478213.279999999</v>
      </c>
      <c r="F168" s="25">
        <v>48648156.960000001</v>
      </c>
      <c r="G168" s="25">
        <v>2144519.9</v>
      </c>
      <c r="H168" s="84">
        <f>SUM(E168:G168)</f>
        <v>66270890.140000001</v>
      </c>
    </row>
    <row r="169" spans="2:8" s="12" customFormat="1" ht="12" x14ac:dyDescent="0.2">
      <c r="B169" s="106" t="s">
        <v>152</v>
      </c>
      <c r="C169" s="63" t="s">
        <v>83</v>
      </c>
      <c r="D169" s="64" t="s">
        <v>64</v>
      </c>
      <c r="E169" s="25">
        <v>1988938.33</v>
      </c>
      <c r="F169" s="25">
        <v>-2355000</v>
      </c>
      <c r="G169" s="25">
        <v>175309.83</v>
      </c>
      <c r="H169" s="84">
        <f>SUM(E169:G169)</f>
        <v>-190751.84</v>
      </c>
    </row>
    <row r="170" spans="2:8" s="12" customFormat="1" ht="12.75" thickBot="1" x14ac:dyDescent="0.25">
      <c r="B170" s="106" t="s">
        <v>153</v>
      </c>
      <c r="C170" s="107" t="s">
        <v>88</v>
      </c>
      <c r="D170" s="129" t="s">
        <v>64</v>
      </c>
      <c r="E170" s="26"/>
      <c r="F170" s="26">
        <v>-211560.21</v>
      </c>
      <c r="G170" s="26">
        <v>-13421.61</v>
      </c>
      <c r="H170" s="94">
        <f>SUM(E170:G170)</f>
        <v>-224981.82</v>
      </c>
    </row>
    <row r="171" spans="2:8" s="12" customFormat="1" ht="11.25" x14ac:dyDescent="0.2">
      <c r="B171" s="21"/>
      <c r="C171" s="22"/>
      <c r="D171" s="33"/>
      <c r="E171" s="34"/>
      <c r="F171" s="34"/>
      <c r="G171" s="34"/>
      <c r="H171" s="35"/>
    </row>
    <row r="172" spans="2:8" s="12" customFormat="1" ht="11.25" x14ac:dyDescent="0.2">
      <c r="B172" s="11" t="s">
        <v>204</v>
      </c>
      <c r="C172" s="170" t="s">
        <v>222</v>
      </c>
      <c r="D172" s="170"/>
      <c r="E172" s="170"/>
      <c r="F172" s="15" t="s">
        <v>117</v>
      </c>
      <c r="G172" s="20"/>
      <c r="H172" s="24" t="s">
        <v>225</v>
      </c>
    </row>
    <row r="173" spans="2:8" s="12" customFormat="1" ht="10.5" customHeight="1" x14ac:dyDescent="0.2">
      <c r="B173" s="13" t="s">
        <v>120</v>
      </c>
      <c r="C173" s="168" t="s">
        <v>119</v>
      </c>
      <c r="D173" s="168"/>
      <c r="E173" s="168"/>
      <c r="G173" s="13" t="s">
        <v>118</v>
      </c>
      <c r="H173" s="23" t="s">
        <v>119</v>
      </c>
    </row>
    <row r="174" spans="2:8" s="12" customFormat="1" ht="30" customHeight="1" x14ac:dyDescent="0.2">
      <c r="B174" s="11"/>
      <c r="C174" s="11"/>
      <c r="D174" s="11"/>
      <c r="G174" s="11"/>
    </row>
    <row r="175" spans="2:8" s="12" customFormat="1" ht="10.5" customHeight="1" x14ac:dyDescent="0.2">
      <c r="B175" s="14" t="s">
        <v>115</v>
      </c>
      <c r="C175" s="169"/>
      <c r="D175" s="169"/>
      <c r="E175" s="169"/>
      <c r="F175" s="169"/>
      <c r="G175" s="169"/>
      <c r="H175" s="169"/>
    </row>
    <row r="176" spans="2:8" s="12" customFormat="1" ht="9.75" customHeight="1" x14ac:dyDescent="0.2">
      <c r="C176" s="168" t="s">
        <v>116</v>
      </c>
      <c r="D176" s="168"/>
      <c r="E176" s="168"/>
      <c r="F176" s="168"/>
      <c r="G176" s="168"/>
      <c r="H176" s="168"/>
    </row>
    <row r="177" spans="2:10" s="12" customFormat="1" ht="18.75" customHeight="1" x14ac:dyDescent="0.2">
      <c r="B177" s="15" t="s">
        <v>121</v>
      </c>
      <c r="C177" s="170"/>
      <c r="D177" s="170"/>
      <c r="E177" s="170"/>
      <c r="F177" s="16"/>
      <c r="G177" s="170"/>
      <c r="H177" s="170"/>
      <c r="I177" s="13"/>
      <c r="J177" s="13"/>
    </row>
    <row r="178" spans="2:10" s="19" customFormat="1" x14ac:dyDescent="0.2">
      <c r="B178" s="15" t="s">
        <v>122</v>
      </c>
      <c r="C178" s="168" t="s">
        <v>123</v>
      </c>
      <c r="D178" s="168"/>
      <c r="E178" s="168"/>
      <c r="F178" s="13" t="s">
        <v>118</v>
      </c>
      <c r="G178" s="168" t="s">
        <v>119</v>
      </c>
      <c r="H178" s="168"/>
    </row>
    <row r="179" spans="2:10" x14ac:dyDescent="0.2">
      <c r="B179" s="11" t="s">
        <v>205</v>
      </c>
      <c r="C179" s="170"/>
      <c r="D179" s="170"/>
      <c r="E179" s="170"/>
      <c r="F179" s="170"/>
      <c r="G179" s="170"/>
      <c r="H179" s="24"/>
    </row>
    <row r="180" spans="2:10" x14ac:dyDescent="0.2">
      <c r="B180" s="13" t="s">
        <v>120</v>
      </c>
      <c r="C180" s="168" t="s">
        <v>123</v>
      </c>
      <c r="D180" s="168"/>
      <c r="E180" s="168"/>
      <c r="F180" s="168" t="s">
        <v>119</v>
      </c>
      <c r="G180" s="168"/>
      <c r="H180" s="13" t="s">
        <v>124</v>
      </c>
    </row>
    <row r="181" spans="2:10" x14ac:dyDescent="0.2">
      <c r="B181" s="11"/>
      <c r="C181" s="11"/>
      <c r="D181" s="11"/>
      <c r="E181" s="12"/>
      <c r="F181" s="12"/>
      <c r="G181" s="11"/>
      <c r="H181" s="11"/>
    </row>
    <row r="182" spans="2:10" ht="14.25" customHeight="1" x14ac:dyDescent="0.2">
      <c r="B182" s="30" t="s">
        <v>104</v>
      </c>
      <c r="C182" s="11"/>
      <c r="D182" s="11"/>
      <c r="E182" s="11"/>
      <c r="F182" s="17"/>
      <c r="G182" s="17"/>
      <c r="H182" s="17"/>
    </row>
    <row r="183" spans="2:10" ht="14.25" customHeight="1" x14ac:dyDescent="0.2">
      <c r="B183" s="30"/>
      <c r="C183" s="11"/>
      <c r="D183" s="11"/>
      <c r="E183" s="11"/>
      <c r="F183" s="17"/>
      <c r="G183" s="17"/>
      <c r="H183" s="17"/>
    </row>
    <row r="184" spans="2:10" ht="13.5" hidden="1" customHeight="1" thickBot="1" x14ac:dyDescent="0.25">
      <c r="B184" s="18"/>
      <c r="C184" s="18"/>
      <c r="D184" s="18"/>
      <c r="E184" s="18"/>
      <c r="F184" s="18"/>
      <c r="G184" s="19"/>
      <c r="H184" s="19"/>
    </row>
    <row r="185" spans="2:10" ht="48.75" hidden="1" customHeight="1" thickTop="1" thickBot="1" x14ac:dyDescent="0.25">
      <c r="C185" s="180"/>
      <c r="D185" s="181"/>
      <c r="E185" s="181"/>
      <c r="F185" s="182" t="s">
        <v>159</v>
      </c>
      <c r="G185" s="182"/>
      <c r="H185" s="183"/>
    </row>
    <row r="186" spans="2:10" ht="13.5" hidden="1" customHeight="1" thickTop="1" thickBot="1" x14ac:dyDescent="0.25"/>
    <row r="187" spans="2:10" ht="15.75" hidden="1" thickTop="1" x14ac:dyDescent="0.2">
      <c r="C187" s="164" t="s">
        <v>160</v>
      </c>
      <c r="D187" s="165"/>
      <c r="E187" s="165"/>
      <c r="F187" s="166" t="s">
        <v>279</v>
      </c>
      <c r="G187" s="166"/>
      <c r="H187" s="167"/>
    </row>
    <row r="188" spans="2:10" hidden="1" x14ac:dyDescent="0.2">
      <c r="C188" s="154" t="s">
        <v>161</v>
      </c>
      <c r="D188" s="155"/>
      <c r="E188" s="155"/>
      <c r="F188" s="156">
        <v>45681</v>
      </c>
      <c r="G188" s="156"/>
      <c r="H188" s="157"/>
    </row>
    <row r="189" spans="2:10" hidden="1" x14ac:dyDescent="0.2">
      <c r="C189" s="154" t="s">
        <v>158</v>
      </c>
      <c r="D189" s="155"/>
      <c r="E189" s="155"/>
      <c r="F189" s="158" t="s">
        <v>283</v>
      </c>
      <c r="G189" s="158"/>
      <c r="H189" s="159"/>
    </row>
    <row r="190" spans="2:10" hidden="1" x14ac:dyDescent="0.2">
      <c r="C190" s="154" t="s">
        <v>162</v>
      </c>
      <c r="D190" s="155"/>
      <c r="E190" s="155"/>
      <c r="F190" s="158" t="s">
        <v>282</v>
      </c>
      <c r="G190" s="158"/>
      <c r="H190" s="159"/>
    </row>
    <row r="191" spans="2:10" hidden="1" x14ac:dyDescent="0.2">
      <c r="C191" s="154" t="s">
        <v>163</v>
      </c>
      <c r="D191" s="155"/>
      <c r="E191" s="155"/>
      <c r="F191" s="158" t="s">
        <v>280</v>
      </c>
      <c r="G191" s="158"/>
      <c r="H191" s="159"/>
    </row>
    <row r="192" spans="2:10" hidden="1" x14ac:dyDescent="0.2">
      <c r="C192" s="154" t="s">
        <v>164</v>
      </c>
      <c r="D192" s="155"/>
      <c r="E192" s="155"/>
      <c r="F192" s="156">
        <v>45408</v>
      </c>
      <c r="G192" s="156"/>
      <c r="H192" s="157"/>
    </row>
    <row r="193" spans="3:8" hidden="1" x14ac:dyDescent="0.2">
      <c r="C193" s="154" t="s">
        <v>165</v>
      </c>
      <c r="D193" s="155"/>
      <c r="E193" s="155"/>
      <c r="F193" s="156">
        <v>45858</v>
      </c>
      <c r="G193" s="156"/>
      <c r="H193" s="157"/>
    </row>
    <row r="194" spans="3:8" hidden="1" x14ac:dyDescent="0.2">
      <c r="C194" s="154" t="s">
        <v>166</v>
      </c>
      <c r="D194" s="155"/>
      <c r="E194" s="155"/>
      <c r="F194" s="158" t="s">
        <v>281</v>
      </c>
      <c r="G194" s="158"/>
      <c r="H194" s="159"/>
    </row>
    <row r="195" spans="3:8" ht="15.75" hidden="1" thickBot="1" x14ac:dyDescent="0.25">
      <c r="C195" s="160" t="s">
        <v>167</v>
      </c>
      <c r="D195" s="161"/>
      <c r="E195" s="161"/>
      <c r="F195" s="162"/>
      <c r="G195" s="162"/>
      <c r="H195" s="163"/>
    </row>
    <row r="196" spans="3:8" ht="4.5" hidden="1" customHeight="1" x14ac:dyDescent="0.2">
      <c r="C196" s="152"/>
      <c r="D196" s="152"/>
      <c r="E196" s="152"/>
      <c r="F196" s="153"/>
      <c r="G196" s="153"/>
      <c r="H196" s="153"/>
    </row>
    <row r="197" spans="3:8" hidden="1" x14ac:dyDescent="0.2"/>
  </sheetData>
  <mergeCells count="45">
    <mergeCell ref="C185:E185"/>
    <mergeCell ref="F185:H185"/>
    <mergeCell ref="B2:G2"/>
    <mergeCell ref="D13:D15"/>
    <mergeCell ref="D39:D41"/>
    <mergeCell ref="D4:E4"/>
    <mergeCell ref="C8:F9"/>
    <mergeCell ref="C5:F5"/>
    <mergeCell ref="D124:D126"/>
    <mergeCell ref="C7:F7"/>
    <mergeCell ref="C172:E172"/>
    <mergeCell ref="C173:E173"/>
    <mergeCell ref="C6:F6"/>
    <mergeCell ref="D87:D89"/>
    <mergeCell ref="D155:D157"/>
    <mergeCell ref="C180:E180"/>
    <mergeCell ref="C175:H175"/>
    <mergeCell ref="C178:E178"/>
    <mergeCell ref="G177:H177"/>
    <mergeCell ref="G178:H178"/>
    <mergeCell ref="C179:E179"/>
    <mergeCell ref="F179:G179"/>
    <mergeCell ref="C176:H176"/>
    <mergeCell ref="F180:G180"/>
    <mergeCell ref="C177:E177"/>
    <mergeCell ref="C187:E187"/>
    <mergeCell ref="F187:H187"/>
    <mergeCell ref="C188:E188"/>
    <mergeCell ref="F188:H188"/>
    <mergeCell ref="C189:E189"/>
    <mergeCell ref="F189:H189"/>
    <mergeCell ref="C190:E190"/>
    <mergeCell ref="F190:H190"/>
    <mergeCell ref="C191:E191"/>
    <mergeCell ref="F191:H191"/>
    <mergeCell ref="C192:E192"/>
    <mergeCell ref="F192:H192"/>
    <mergeCell ref="C196:E196"/>
    <mergeCell ref="F196:H196"/>
    <mergeCell ref="C193:E193"/>
    <mergeCell ref="F193:H193"/>
    <mergeCell ref="C194:E194"/>
    <mergeCell ref="F194:H194"/>
    <mergeCell ref="C195:E195"/>
    <mergeCell ref="F195:H195"/>
  </mergeCells>
  <phoneticPr fontId="0" type="noConversion"/>
  <pageMargins left="0.39370078740157483" right="0.31496062992125984" top="0.78740157480314965" bottom="0.39370078740157483" header="0" footer="0"/>
  <pageSetup paperSize="9" scale="95" fitToHeight="5" orientation="landscape" blackAndWhite="1" r:id="rId1"/>
  <headerFooter alignWithMargins="0"/>
  <rowBreaks count="5" manualBreakCount="5">
    <brk id="37" max="16383" man="1"/>
    <brk id="85" max="16383" man="1"/>
    <brk id="122" max="16383" man="1"/>
    <brk id="153" max="16383" man="1"/>
    <brk id="183" max="16383" man="1"/>
  </rowBreaks>
  <ignoredErrors>
    <ignoredError sqref="H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 Windows</cp:lastModifiedBy>
  <cp:lastPrinted>2025-01-30T07:07:20Z</cp:lastPrinted>
  <dcterms:created xsi:type="dcterms:W3CDTF">2011-06-24T08:15:11Z</dcterms:created>
  <dcterms:modified xsi:type="dcterms:W3CDTF">2025-01-30T07:08:57Z</dcterms:modified>
</cp:coreProperties>
</file>